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6815" windowHeight="7755" tabRatio="934" activeTab="0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Abbondanza" sheetId="62" r:id="rId6"/>
    <sheet name="Bertoni" sheetId="79" r:id="rId7"/>
    <sheet name="Bressan" sheetId="80" r:id="rId8"/>
    <sheet name="Cipriani" sheetId="92" r:id="rId9"/>
    <sheet name="Di Maio" sheetId="77" r:id="rId10"/>
    <sheet name="Mancini" sheetId="74" r:id="rId11"/>
    <sheet name="Marson " sheetId="87" r:id="rId12"/>
    <sheet name="Naska" sheetId="64" r:id="rId13"/>
    <sheet name="Orta" sheetId="66" r:id="rId14"/>
    <sheet name="Pattaro " sheetId="73" r:id="rId15"/>
    <sheet name="Puglia" sheetId="91" r:id="rId16"/>
    <sheet name="Zecchinati" sheetId="81" r:id="rId17"/>
  </sheets>
  <definedNames/>
  <calcPr calcId="152511"/>
  <extLst/>
</workbook>
</file>

<file path=xl/sharedStrings.xml><?xml version="1.0" encoding="utf-8"?>
<sst xmlns="http://schemas.openxmlformats.org/spreadsheetml/2006/main" count="1183" uniqueCount="181">
  <si>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</si>
  <si>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</si>
  <si>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</si>
  <si>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</si>
  <si>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</si>
  <si>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</si>
  <si>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</si>
  <si>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</si>
  <si>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</si>
  <si>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</si>
  <si>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</si>
  <si>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</si>
  <si>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</si>
  <si>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</si>
  <si>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</si>
  <si>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</si>
  <si>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</si>
  <si>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</si>
  <si>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</si>
  <si>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</si>
  <si>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</si>
  <si>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</si>
  <si>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</si>
  <si>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</si>
  <si>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</si>
  <si>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</si>
  <si>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</si>
  <si>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</si>
  <si>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</si>
  <si>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</si>
  <si>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</si>
  <si>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</si>
  <si>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</si>
  <si>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</si>
  <si>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</si>
  <si>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</si>
  <si>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</si>
  <si>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Out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</si>
  <si>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</si>
  <si>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</si>
  <si>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</si>
  <si>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</si>
  <si>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</si>
  <si>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</si>
  <si>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</si>
  <si>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</si>
  <si>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</si>
  <si>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</si>
  <si>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</si>
  <si>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</si>
  <si>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</si>
  <si>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</si>
  <si>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</si>
  <si>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</si>
  <si>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</si>
  <si>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</si>
  <si>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</si>
  <si>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</si>
  <si>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DI MAIO DIEGO</t>
  </si>
  <si>
    <t>260P</t>
  </si>
  <si>
    <t>BERTONI GIOVANNI</t>
  </si>
  <si>
    <t>09NZ</t>
  </si>
  <si>
    <t>MIGLIORI 12 SOGGETTI</t>
  </si>
  <si>
    <t>P.TI</t>
  </si>
  <si>
    <t>MARSON GIANLUCA</t>
  </si>
  <si>
    <t>03WH</t>
  </si>
  <si>
    <t>CAMPIONE RAZZA</t>
  </si>
  <si>
    <t xml:space="preserve">PREMIAZIONI SPECIALI </t>
  </si>
  <si>
    <t>PREMIAZIONE SPECIALE SOCI CLUB</t>
  </si>
  <si>
    <t>PREMIAZIONE SPECIALE GENERALE</t>
  </si>
  <si>
    <t>bertoni</t>
  </si>
  <si>
    <t>MANCINI GIANFRANCO</t>
  </si>
  <si>
    <t>45SR</t>
  </si>
  <si>
    <t>ORTA ERMANNO</t>
  </si>
  <si>
    <t>681F</t>
  </si>
  <si>
    <t>ABBONDANZA ITALO</t>
  </si>
  <si>
    <t>A766</t>
  </si>
  <si>
    <t>BRESSAN CRISTIANO</t>
  </si>
  <si>
    <t>03UM</t>
  </si>
  <si>
    <t>MIGLIORI SUONI D'ACQUA SU 8 SOGGETTI SOCIO</t>
  </si>
  <si>
    <t>MIGLIORI SUONI D'ACQUA 8 SOGGETTI</t>
  </si>
  <si>
    <t>MIGLIORI 8 SOGGETTI PREMIO SOCIO</t>
  </si>
  <si>
    <t>STAMM PER CAMPIONATO SOCI</t>
  </si>
  <si>
    <t>COPPIE PER CAMPIONATO SOCI</t>
  </si>
  <si>
    <t>SINGOLI PERCAMPIONATO SOCI</t>
  </si>
  <si>
    <t>12 SOGG</t>
  </si>
  <si>
    <t>SD 8 SOGG</t>
  </si>
  <si>
    <t>STAMM ADULTI (2020)</t>
  </si>
  <si>
    <t>COPPIE ADULTI (2020)</t>
  </si>
  <si>
    <t>SINGOLI ADULTI (2020)</t>
  </si>
  <si>
    <t>GIUDICE</t>
  </si>
  <si>
    <t>STAMM -COPPIE - SINGOLI</t>
  </si>
  <si>
    <t>GABRIELE Roberto</t>
  </si>
  <si>
    <t>16^ Intenazionale di Romagna - Cesena 20-24 ottobre 2021</t>
  </si>
  <si>
    <t>Nr Gabbia</t>
  </si>
  <si>
    <t>SINGOLI ADULTI</t>
  </si>
  <si>
    <t>STAMM ADULTI 2020</t>
  </si>
  <si>
    <t>COPPIE ADULTI 2020</t>
  </si>
  <si>
    <t>Anno</t>
  </si>
  <si>
    <t>rna</t>
  </si>
  <si>
    <t>STAMM 2020</t>
  </si>
  <si>
    <t>STAMM 2021</t>
  </si>
  <si>
    <t>COPPIE 2020</t>
  </si>
  <si>
    <t>COPPIE 2021</t>
  </si>
  <si>
    <t>SINGOLI 2020</t>
  </si>
  <si>
    <t>SINGOLI 2021</t>
  </si>
  <si>
    <t>TOTALE SOGGETTI</t>
  </si>
  <si>
    <t>PUGLIA Antonio</t>
  </si>
  <si>
    <t>147W</t>
  </si>
  <si>
    <t>NO</t>
  </si>
  <si>
    <t>PATTARO FIORENZO</t>
  </si>
  <si>
    <t>17XD</t>
  </si>
  <si>
    <t>ZECCHINATI VALTER</t>
  </si>
  <si>
    <t>16XZ</t>
  </si>
  <si>
    <t>NASKA FLORJON</t>
  </si>
  <si>
    <t>19TC</t>
  </si>
  <si>
    <t>CIPRIANI IVO</t>
  </si>
  <si>
    <t>EB74</t>
  </si>
  <si>
    <t>ABBONDANZA Italo</t>
  </si>
  <si>
    <t>NASKA FLORJAN</t>
  </si>
  <si>
    <t>54</t>
  </si>
  <si>
    <t>53</t>
  </si>
  <si>
    <t>20</t>
  </si>
  <si>
    <t>29</t>
  </si>
  <si>
    <t>PUGLIA ANTONIO</t>
  </si>
  <si>
    <t>ZECCHINATI Valter</t>
  </si>
  <si>
    <t>MARSON Gianluca</t>
  </si>
  <si>
    <t>NASKA Florjon</t>
  </si>
  <si>
    <t>CIPRIANI Ivo</t>
  </si>
  <si>
    <t>BRESSAN Cristiano</t>
  </si>
  <si>
    <t>PATTARO Fiorenzo</t>
  </si>
  <si>
    <t>DI MAIO Diego</t>
  </si>
  <si>
    <t>\</t>
  </si>
  <si>
    <t>1° MIGLIORI 12 SOGGETTI</t>
  </si>
  <si>
    <t>2° MIGLIORI 12 SOGGETTI</t>
  </si>
  <si>
    <t>3° MIGLIORI 12 SOGGETTI</t>
  </si>
  <si>
    <t>stamm</t>
  </si>
  <si>
    <t>--</t>
  </si>
  <si>
    <t>coppie</t>
  </si>
  <si>
    <t>sing.</t>
  </si>
  <si>
    <t>sing</t>
  </si>
  <si>
    <t>182</t>
  </si>
  <si>
    <t>114</t>
  </si>
  <si>
    <t>148</t>
  </si>
  <si>
    <t>115</t>
  </si>
  <si>
    <t>NC</t>
  </si>
  <si>
    <t>87</t>
  </si>
  <si>
    <t>86</t>
  </si>
  <si>
    <t>21</t>
  </si>
  <si>
    <t>95</t>
  </si>
  <si>
    <t>43</t>
  </si>
  <si>
    <t>50</t>
  </si>
  <si>
    <t>42</t>
  </si>
  <si>
    <t>1</t>
  </si>
  <si>
    <t>8</t>
  </si>
  <si>
    <t>15</t>
  </si>
  <si>
    <t>16</t>
  </si>
  <si>
    <t>77</t>
  </si>
  <si>
    <t>64</t>
  </si>
  <si>
    <t>63</t>
  </si>
  <si>
    <t>44</t>
  </si>
  <si>
    <t>32</t>
  </si>
  <si>
    <t>33</t>
  </si>
  <si>
    <t>45</t>
  </si>
  <si>
    <t>47</t>
  </si>
  <si>
    <t>30</t>
  </si>
  <si>
    <t>3</t>
  </si>
  <si>
    <t>28</t>
  </si>
  <si>
    <t>23</t>
  </si>
  <si>
    <t>22</t>
  </si>
  <si>
    <t>31</t>
  </si>
  <si>
    <t>EB75</t>
  </si>
  <si>
    <t>EB76</t>
  </si>
  <si>
    <t>EB77</t>
  </si>
  <si>
    <t>73</t>
  </si>
  <si>
    <t>48</t>
  </si>
  <si>
    <t>X</t>
  </si>
  <si>
    <t>56</t>
  </si>
  <si>
    <t>25</t>
  </si>
  <si>
    <t>MAGGIORE INGABBIO</t>
  </si>
  <si>
    <t>24 Soggetti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</si>
</sst>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42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8"/>
      <color rgb="FFFF0000"/>
      <name val="Agency FB"/>
      <family val="2"/>
    </font>
    <font>
      <sz val="14"/>
      <name val="Agency FB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8" fillId="3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/>
    <xf numFmtId="0" fontId="5" fillId="0" borderId="0" xfId="0" applyFont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7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7" borderId="11" xfId="0" applyFont="1" applyFill="1" applyBorder="1" applyAlignment="1">
      <alignment/>
    </xf>
    <xf numFmtId="0" fontId="10" fillId="7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5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0" fillId="8" borderId="0" xfId="0" applyFill="1"/>
    <xf numFmtId="0" fontId="25" fillId="8" borderId="0" xfId="0" applyFont="1" applyFill="1" applyAlignment="1">
      <alignment/>
    </xf>
    <xf numFmtId="0" fontId="0" fillId="8" borderId="0" xfId="0" applyFill="1" applyAlignment="1">
      <alignment/>
    </xf>
    <xf numFmtId="0" fontId="19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19" fillId="8" borderId="0" xfId="0" applyFont="1" applyFill="1"/>
    <xf numFmtId="0" fontId="2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7" fillId="8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/>
    </xf>
    <xf numFmtId="0" fontId="17" fillId="8" borderId="0" xfId="0" applyFont="1" applyFill="1"/>
    <xf numFmtId="0" fontId="15" fillId="11" borderId="6" xfId="0" applyFont="1" applyFill="1" applyBorder="1"/>
    <xf numFmtId="0" fontId="2" fillId="11" borderId="10" xfId="0" applyFont="1" applyFill="1" applyBorder="1"/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12" borderId="0" xfId="0" applyFont="1" applyFill="1" applyBorder="1" applyAlignment="1">
      <alignment/>
    </xf>
    <xf numFmtId="0" fontId="25" fillId="12" borderId="0" xfId="0" applyFont="1" applyFill="1" applyAlignment="1">
      <alignment/>
    </xf>
    <xf numFmtId="0" fontId="0" fillId="12" borderId="0" xfId="0" applyFill="1" applyAlignment="1">
      <alignment/>
    </xf>
    <xf numFmtId="0" fontId="24" fillId="8" borderId="0" xfId="0" applyFont="1" applyFill="1" applyAlignment="1">
      <alignment horizontal="left"/>
    </xf>
    <xf numFmtId="0" fontId="20" fillId="0" borderId="23" xfId="0" applyFont="1" applyBorder="1" applyAlignment="1">
      <alignment horizontal="center"/>
    </xf>
    <xf numFmtId="0" fontId="9" fillId="8" borderId="19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17" fillId="9" borderId="24" xfId="0" applyFont="1" applyFill="1" applyBorder="1" applyAlignment="1">
      <alignment horizontal="center"/>
    </xf>
    <xf numFmtId="0" fontId="17" fillId="13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left"/>
    </xf>
    <xf numFmtId="0" fontId="24" fillId="13" borderId="2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2" fillId="0" borderId="14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30" xfId="0" applyBorder="1"/>
    <xf numFmtId="0" fontId="39" fillId="0" borderId="0" xfId="0" applyFont="1" applyAlignment="1">
      <alignment horizontal="left"/>
    </xf>
    <xf numFmtId="0" fontId="40" fillId="7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49" fontId="0" fillId="5" borderId="10" xfId="0" applyNumberFormat="1" applyFont="1" applyFill="1" applyBorder="1" applyAlignment="1">
      <alignment horizontal="center"/>
    </xf>
    <xf numFmtId="49" fontId="14" fillId="14" borderId="10" xfId="0" applyNumberFormat="1" applyFont="1" applyFill="1" applyBorder="1" applyAlignment="1">
      <alignment horizontal="center" vertical="center"/>
    </xf>
    <xf numFmtId="49" fontId="1" fillId="14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8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11" borderId="4" xfId="0" applyFont="1" applyFill="1" applyBorder="1"/>
    <xf numFmtId="0" fontId="3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8" borderId="0" xfId="0" applyFont="1" applyFill="1"/>
    <xf numFmtId="49" fontId="1" fillId="5" borderId="10" xfId="0" applyNumberFormat="1" applyFont="1" applyFill="1" applyBorder="1" applyAlignment="1">
      <alignment horizontal="center"/>
    </xf>
    <xf numFmtId="0" fontId="10" fillId="8" borderId="10" xfId="0" applyFont="1" applyFill="1" applyBorder="1" applyAlignment="1" quotePrefix="1">
      <alignment horizontal="center"/>
    </xf>
    <xf numFmtId="49" fontId="0" fillId="5" borderId="5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 quotePrefix="1">
      <alignment horizontal="center"/>
    </xf>
    <xf numFmtId="0" fontId="17" fillId="15" borderId="24" xfId="0" applyFont="1" applyFill="1" applyBorder="1" applyAlignment="1">
      <alignment horizontal="center"/>
    </xf>
    <xf numFmtId="0" fontId="24" fillId="15" borderId="24" xfId="0" applyFont="1" applyFill="1" applyBorder="1" applyAlignment="1">
      <alignment horizontal="left"/>
    </xf>
    <xf numFmtId="0" fontId="17" fillId="12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8" borderId="31" xfId="0" applyFont="1" applyFill="1" applyBorder="1" applyAlignment="1">
      <alignment horizontal="center"/>
    </xf>
    <xf numFmtId="0" fontId="21" fillId="8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1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1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12" borderId="3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9" borderId="34" xfId="0" applyFont="1" applyFill="1" applyBorder="1" applyAlignment="1">
      <alignment/>
    </xf>
    <xf numFmtId="0" fontId="17" fillId="9" borderId="24" xfId="0" applyFont="1" applyFill="1" applyBorder="1" applyAlignment="1">
      <alignment/>
    </xf>
    <xf numFmtId="0" fontId="17" fillId="9" borderId="24" xfId="0" applyFont="1" applyFill="1" applyBorder="1" applyAlignment="1">
      <alignment horizontal="center"/>
    </xf>
    <xf numFmtId="0" fontId="25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4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7" fillId="13" borderId="34" xfId="0" applyFont="1" applyFill="1" applyBorder="1" applyAlignment="1">
      <alignment/>
    </xf>
    <xf numFmtId="0" fontId="17" fillId="13" borderId="24" xfId="0" applyFont="1" applyFill="1" applyBorder="1" applyAlignment="1">
      <alignment/>
    </xf>
    <xf numFmtId="0" fontId="17" fillId="13" borderId="24" xfId="0" applyFont="1" applyFill="1" applyBorder="1" applyAlignment="1">
      <alignment horizontal="center"/>
    </xf>
    <xf numFmtId="0" fontId="17" fillId="15" borderId="34" xfId="0" applyFont="1" applyFill="1" applyBorder="1" applyAlignment="1">
      <alignment/>
    </xf>
    <xf numFmtId="0" fontId="17" fillId="15" borderId="24" xfId="0" applyFont="1" applyFill="1" applyBorder="1" applyAlignment="1">
      <alignment/>
    </xf>
    <xf numFmtId="0" fontId="17" fillId="15" borderId="2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wrapText="1"/>
    </xf>
    <xf numFmtId="0" fontId="35" fillId="0" borderId="7" xfId="0" applyFont="1" applyBorder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35" fillId="0" borderId="8" xfId="0" applyFont="1" applyBorder="1" applyAlignment="1">
      <alignment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wrapText="1"/>
    </xf>
    <xf numFmtId="0" fontId="35" fillId="0" borderId="5" xfId="0" applyFont="1" applyBorder="1" applyAlignment="1">
      <alignment wrapText="1"/>
    </xf>
    <xf numFmtId="0" fontId="1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2" xfId="0" applyFont="1" applyBorder="1"/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2" xfId="0" applyFont="1" applyBorder="1"/>
    <xf numFmtId="0" fontId="41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15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17" borderId="4" xfId="0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16" fillId="17" borderId="1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4" xfId="0" applyFont="1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561975</xdr:colOff>
      <xdr:row>1</xdr:row>
      <xdr:rowOff>114300</xdr:rowOff>
    </xdr:to>
    <xdr:pic>
      <xdr:nvPicPr>
        <xdr:cNvPr id="2" name="Immagine 4" descr="http://www.aocesena.it/AOC_CESENA/Home_files/LOGO%20A.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85725"/>
          <a:ext cx="1009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tabSelected="1" zoomScale="70" zoomScaleNormal="70" workbookViewId="0" topLeftCell="A1">
      <selection activeCell="T23" sqref="T23"/>
    </sheetView>
  </sheetViews>
  <sheetFormatPr defaultColWidth="9.140625" defaultRowHeight="12.75"/>
  <cols>
    <col min="2" max="2" width="9.140625" style="85" customWidth="1"/>
    <col min="3" max="3" width="35.7109375" style="86" bestFit="1" customWidth="1"/>
    <col min="4" max="5" width="10.7109375" style="85" customWidth="1"/>
    <col min="6" max="6" width="9.140625" style="85" customWidth="1"/>
    <col min="7" max="7" width="35.140625" style="85" customWidth="1"/>
    <col min="8" max="8" width="10.7109375" style="85" customWidth="1"/>
    <col min="11" max="11" width="10.57421875" style="0" customWidth="1"/>
    <col min="12" max="12" width="10.140625" style="0" customWidth="1"/>
    <col min="13" max="13" width="18.7109375" style="0" customWidth="1"/>
    <col min="14" max="14" width="10.57421875" style="0" customWidth="1"/>
    <col min="15" max="15" width="10.00390625" style="0" customWidth="1"/>
    <col min="16" max="16" width="18.7109375" style="0" customWidth="1"/>
  </cols>
  <sheetData>
    <row r="1" ht="45">
      <c r="C1" s="174" t="s">
        <v>93</v>
      </c>
    </row>
    <row r="2" ht="12.75"/>
    <row r="3" ht="13.5" thickBot="1"/>
    <row r="4" spans="2:13" ht="24" thickBot="1">
      <c r="B4" s="219" t="s">
        <v>43</v>
      </c>
      <c r="C4" s="220"/>
      <c r="D4" s="221"/>
      <c r="E4" s="119"/>
      <c r="F4" s="219" t="s">
        <v>87</v>
      </c>
      <c r="G4" s="220"/>
      <c r="H4" s="221"/>
      <c r="K4" s="230" t="s">
        <v>90</v>
      </c>
      <c r="L4" s="231"/>
      <c r="M4" s="232"/>
    </row>
    <row r="5" spans="2:13" ht="18.75" thickBot="1">
      <c r="B5" s="79"/>
      <c r="C5" s="80" t="s">
        <v>44</v>
      </c>
      <c r="D5" s="81" t="s">
        <v>45</v>
      </c>
      <c r="E5" s="176"/>
      <c r="F5" s="79"/>
      <c r="G5" s="80" t="s">
        <v>44</v>
      </c>
      <c r="H5" s="81" t="s">
        <v>45</v>
      </c>
      <c r="K5" s="222" t="s">
        <v>91</v>
      </c>
      <c r="L5" s="220"/>
      <c r="M5" s="221"/>
    </row>
    <row r="6" spans="2:13" ht="21.75" thickBot="1" thickTop="1">
      <c r="B6" s="82" t="s">
        <v>46</v>
      </c>
      <c r="C6" s="115" t="s">
        <v>125</v>
      </c>
      <c r="D6" s="116">
        <v>395</v>
      </c>
      <c r="E6" s="176"/>
      <c r="F6" s="82" t="s">
        <v>46</v>
      </c>
      <c r="G6" s="115" t="s">
        <v>118</v>
      </c>
      <c r="H6" s="116">
        <v>393</v>
      </c>
      <c r="K6" s="223" t="s">
        <v>92</v>
      </c>
      <c r="L6" s="224"/>
      <c r="M6" s="225"/>
    </row>
    <row r="7" spans="2:16" ht="20.25">
      <c r="B7" s="83" t="s">
        <v>48</v>
      </c>
      <c r="C7" s="117" t="s">
        <v>118</v>
      </c>
      <c r="D7" s="118">
        <v>385</v>
      </c>
      <c r="E7" s="176"/>
      <c r="F7" s="83" t="s">
        <v>48</v>
      </c>
      <c r="G7" s="117" t="s">
        <v>131</v>
      </c>
      <c r="H7" s="118">
        <v>358</v>
      </c>
      <c r="K7" s="173"/>
      <c r="L7" s="173"/>
      <c r="M7" s="173"/>
      <c r="N7" s="172"/>
      <c r="O7" s="119"/>
      <c r="P7" s="120"/>
    </row>
    <row r="8" spans="2:13" ht="21" thickBot="1">
      <c r="B8" s="142" t="s">
        <v>50</v>
      </c>
      <c r="C8" s="143" t="s">
        <v>126</v>
      </c>
      <c r="D8" s="144">
        <v>381</v>
      </c>
      <c r="E8" s="176"/>
      <c r="F8" s="142" t="s">
        <v>50</v>
      </c>
      <c r="G8" s="143" t="s">
        <v>118</v>
      </c>
      <c r="H8" s="144">
        <v>343</v>
      </c>
      <c r="K8" s="137"/>
      <c r="L8" s="233"/>
      <c r="M8" s="234"/>
    </row>
    <row r="9" spans="2:13" ht="20.25">
      <c r="B9" s="145"/>
      <c r="C9" s="146"/>
      <c r="D9" s="147"/>
      <c r="E9" s="177"/>
      <c r="F9" s="145"/>
      <c r="G9" s="146"/>
      <c r="H9" s="147"/>
      <c r="K9" s="131"/>
      <c r="L9" s="233"/>
      <c r="M9" s="234"/>
    </row>
    <row r="10" ht="13.5" thickBot="1">
      <c r="E10" s="178"/>
    </row>
    <row r="11" spans="2:16" ht="23.25">
      <c r="B11" s="219" t="s">
        <v>47</v>
      </c>
      <c r="C11" s="220"/>
      <c r="D11" s="221"/>
      <c r="E11" s="138"/>
      <c r="F11" s="219" t="s">
        <v>88</v>
      </c>
      <c r="G11" s="220"/>
      <c r="H11" s="221"/>
      <c r="K11" s="228" t="s">
        <v>51</v>
      </c>
      <c r="L11" s="229"/>
      <c r="M11" s="229"/>
      <c r="N11" s="220"/>
      <c r="O11" s="220"/>
      <c r="P11" s="221"/>
    </row>
    <row r="12" spans="2:16" ht="18.75" thickBot="1">
      <c r="B12" s="87"/>
      <c r="C12" s="80" t="s">
        <v>44</v>
      </c>
      <c r="D12" s="81" t="s">
        <v>45</v>
      </c>
      <c r="E12" s="176"/>
      <c r="F12" s="79"/>
      <c r="G12" s="80" t="s">
        <v>44</v>
      </c>
      <c r="H12" s="81" t="s">
        <v>45</v>
      </c>
      <c r="K12" s="135" t="s">
        <v>52</v>
      </c>
      <c r="L12" s="136">
        <v>2020</v>
      </c>
      <c r="M12" s="84">
        <v>4</v>
      </c>
      <c r="N12" s="179" t="s">
        <v>52</v>
      </c>
      <c r="O12" s="136">
        <v>2021</v>
      </c>
      <c r="P12" s="84">
        <v>11</v>
      </c>
    </row>
    <row r="13" spans="2:16" ht="21" thickTop="1">
      <c r="B13" s="82" t="s">
        <v>46</v>
      </c>
      <c r="C13" s="115" t="s">
        <v>127</v>
      </c>
      <c r="D13" s="125">
        <v>195</v>
      </c>
      <c r="E13" s="176"/>
      <c r="F13" s="82" t="s">
        <v>46</v>
      </c>
      <c r="G13" s="115" t="s">
        <v>129</v>
      </c>
      <c r="H13" s="116">
        <v>191</v>
      </c>
      <c r="K13" s="126" t="s">
        <v>53</v>
      </c>
      <c r="L13" s="127">
        <v>2020</v>
      </c>
      <c r="M13" s="88">
        <v>4</v>
      </c>
      <c r="N13" s="126" t="s">
        <v>53</v>
      </c>
      <c r="O13" s="127">
        <v>2021</v>
      </c>
      <c r="P13" s="88">
        <v>8</v>
      </c>
    </row>
    <row r="14" spans="2:16" ht="20.25">
      <c r="B14" s="83" t="s">
        <v>48</v>
      </c>
      <c r="C14" s="117" t="s">
        <v>127</v>
      </c>
      <c r="D14" s="118">
        <v>183</v>
      </c>
      <c r="E14" s="176"/>
      <c r="F14" s="83" t="s">
        <v>48</v>
      </c>
      <c r="G14" s="117" t="s">
        <v>129</v>
      </c>
      <c r="H14" s="118">
        <v>178</v>
      </c>
      <c r="K14" s="179" t="s">
        <v>54</v>
      </c>
      <c r="L14" s="127">
        <v>2020</v>
      </c>
      <c r="M14" s="84">
        <v>12</v>
      </c>
      <c r="N14" s="179" t="s">
        <v>54</v>
      </c>
      <c r="O14" s="127">
        <v>2021</v>
      </c>
      <c r="P14" s="84">
        <v>32</v>
      </c>
    </row>
    <row r="15" spans="2:16" ht="21" thickBot="1">
      <c r="B15" s="142" t="s">
        <v>50</v>
      </c>
      <c r="C15" s="143" t="s">
        <v>128</v>
      </c>
      <c r="D15" s="144">
        <v>160</v>
      </c>
      <c r="E15" s="176"/>
      <c r="F15" s="142" t="s">
        <v>50</v>
      </c>
      <c r="G15" s="143" t="s">
        <v>130</v>
      </c>
      <c r="H15" s="144">
        <v>170</v>
      </c>
      <c r="K15" s="226" t="s">
        <v>55</v>
      </c>
      <c r="L15" s="227"/>
      <c r="M15" s="89">
        <f>SUM(M12*4+M13*2,M14)</f>
        <v>36</v>
      </c>
      <c r="N15" s="226" t="s">
        <v>55</v>
      </c>
      <c r="O15" s="227"/>
      <c r="P15" s="89">
        <f>SUM(P12*4+P13*2,P14)</f>
        <v>92</v>
      </c>
    </row>
    <row r="16" spans="2:15" ht="21" thickBot="1">
      <c r="B16" s="145"/>
      <c r="C16" s="146"/>
      <c r="D16" s="147"/>
      <c r="E16" s="177"/>
      <c r="F16" s="145"/>
      <c r="G16" s="146"/>
      <c r="H16" s="147"/>
      <c r="M16" s="226" t="s">
        <v>55</v>
      </c>
      <c r="N16" s="227"/>
      <c r="O16" s="89">
        <f>SUM(M15+P15)</f>
        <v>128</v>
      </c>
    </row>
    <row r="17" spans="2:8" ht="12.75" customHeight="1" thickBot="1">
      <c r="B17" s="148"/>
      <c r="C17" s="149"/>
      <c r="D17" s="150"/>
      <c r="E17" s="177"/>
      <c r="F17" s="150"/>
      <c r="G17" s="150"/>
      <c r="H17" s="150"/>
    </row>
    <row r="18" spans="2:8" ht="23.25">
      <c r="B18" s="219" t="s">
        <v>49</v>
      </c>
      <c r="C18" s="220"/>
      <c r="D18" s="221"/>
      <c r="E18" s="138"/>
      <c r="F18" s="219" t="s">
        <v>89</v>
      </c>
      <c r="G18" s="220"/>
      <c r="H18" s="221"/>
    </row>
    <row r="19" spans="2:8" ht="18.75" thickBot="1">
      <c r="B19" s="87"/>
      <c r="C19" s="80" t="s">
        <v>44</v>
      </c>
      <c r="D19" s="81" t="s">
        <v>45</v>
      </c>
      <c r="E19" s="176"/>
      <c r="F19" s="79"/>
      <c r="G19" s="80" t="s">
        <v>44</v>
      </c>
      <c r="H19" s="81" t="s">
        <v>45</v>
      </c>
    </row>
    <row r="20" spans="2:8" ht="21" thickTop="1">
      <c r="B20" s="82" t="s">
        <v>46</v>
      </c>
      <c r="C20" s="115" t="s">
        <v>127</v>
      </c>
      <c r="D20" s="125">
        <v>90</v>
      </c>
      <c r="E20" s="171"/>
      <c r="F20" s="82" t="s">
        <v>46</v>
      </c>
      <c r="G20" s="115" t="s">
        <v>77</v>
      </c>
      <c r="H20" s="116">
        <v>107</v>
      </c>
    </row>
    <row r="21" spans="2:8" ht="20.25">
      <c r="B21" s="83" t="s">
        <v>48</v>
      </c>
      <c r="C21" s="117" t="s">
        <v>128</v>
      </c>
      <c r="D21" s="118">
        <v>86</v>
      </c>
      <c r="E21" s="171"/>
      <c r="F21" s="83" t="s">
        <v>48</v>
      </c>
      <c r="G21" s="117" t="s">
        <v>64</v>
      </c>
      <c r="H21" s="118">
        <v>95</v>
      </c>
    </row>
    <row r="22" spans="2:8" ht="21" thickBot="1">
      <c r="B22" s="139" t="s">
        <v>50</v>
      </c>
      <c r="C22" s="140" t="s">
        <v>127</v>
      </c>
      <c r="D22" s="141">
        <v>84</v>
      </c>
      <c r="E22" s="171"/>
      <c r="F22" s="142" t="s">
        <v>50</v>
      </c>
      <c r="G22" s="143" t="s">
        <v>64</v>
      </c>
      <c r="H22" s="144">
        <v>94</v>
      </c>
    </row>
    <row r="23" spans="6:8" ht="20.25">
      <c r="F23" s="145"/>
      <c r="G23" s="146"/>
      <c r="H23" s="147"/>
    </row>
  </sheetData>
  <mergeCells count="15">
    <mergeCell ref="B4:D4"/>
    <mergeCell ref="K4:M4"/>
    <mergeCell ref="L8:M8"/>
    <mergeCell ref="K15:L15"/>
    <mergeCell ref="B11:D11"/>
    <mergeCell ref="L9:M9"/>
    <mergeCell ref="F4:H4"/>
    <mergeCell ref="F11:H11"/>
    <mergeCell ref="F18:H18"/>
    <mergeCell ref="K5:M5"/>
    <mergeCell ref="K6:M6"/>
    <mergeCell ref="B18:D18"/>
    <mergeCell ref="N15:O15"/>
    <mergeCell ref="K11:P11"/>
    <mergeCell ref="M16:N16"/>
  </mergeCells>
  <printOptions horizontalCentered="1" verticalCentered="1"/>
  <pageMargins left="0.4330708661417323" right="0.4330708661417323" top="0.57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V17" sqref="V17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58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>
        <v>1</v>
      </c>
      <c r="X1" s="199" t="s">
        <v>102</v>
      </c>
      <c r="Y1" s="24"/>
      <c r="Z1" s="24" t="s">
        <v>104</v>
      </c>
      <c r="AA1" s="24"/>
    </row>
    <row r="2" spans="2:27" ht="15.75" customHeight="1">
      <c r="B2" s="325" t="s">
        <v>99</v>
      </c>
      <c r="C2" s="326"/>
      <c r="D2" s="314"/>
      <c r="E2" s="307" t="s">
        <v>59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942</v>
      </c>
      <c r="V2" s="109" t="s">
        <v>101</v>
      </c>
      <c r="W2" s="24">
        <v>2</v>
      </c>
      <c r="X2" s="199" t="s">
        <v>103</v>
      </c>
      <c r="Y2" s="24"/>
      <c r="Z2" s="24" t="s">
        <v>105</v>
      </c>
      <c r="AA2" s="24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170</v>
      </c>
      <c r="V3" s="305" t="s">
        <v>106</v>
      </c>
      <c r="W3" s="306"/>
      <c r="X3" s="200">
        <f>SUM(W1*4+W2*4+Y1*2+Y2*2+AA1+AA2)</f>
        <v>16</v>
      </c>
    </row>
    <row r="4" spans="3:21" ht="23.25" customHeight="1">
      <c r="C4" s="330"/>
      <c r="D4" s="331"/>
      <c r="E4" s="331"/>
      <c r="F4" s="336">
        <v>942</v>
      </c>
      <c r="G4" s="337"/>
      <c r="H4" s="334"/>
      <c r="I4" s="335"/>
      <c r="J4" s="335"/>
      <c r="K4" s="335"/>
      <c r="L4" s="340">
        <v>170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2020</v>
      </c>
      <c r="C6" s="187">
        <v>34</v>
      </c>
      <c r="D6" s="20">
        <v>13</v>
      </c>
      <c r="E6" s="20">
        <v>10</v>
      </c>
      <c r="F6" s="20">
        <v>8</v>
      </c>
      <c r="G6" s="20">
        <v>8</v>
      </c>
      <c r="H6" s="20">
        <v>11</v>
      </c>
      <c r="I6" s="20">
        <v>11</v>
      </c>
      <c r="J6" s="20">
        <v>9</v>
      </c>
      <c r="K6" s="20">
        <v>9</v>
      </c>
      <c r="L6" s="20">
        <v>9</v>
      </c>
      <c r="M6" s="20">
        <v>9</v>
      </c>
      <c r="N6" s="20"/>
      <c r="O6" s="168"/>
      <c r="P6" s="19">
        <f aca="true" t="shared" si="0" ref="P6:P21">IF(C6="","",SUM(D6:N6)-(O6))</f>
        <v>97</v>
      </c>
      <c r="Q6" s="104" t="s">
        <v>136</v>
      </c>
      <c r="R6" s="76">
        <f aca="true" t="shared" si="1" ref="R6:R17">SUM(D6:F6)</f>
        <v>31</v>
      </c>
    </row>
    <row r="7" spans="1:23" ht="15.75" customHeight="1">
      <c r="A7" s="196">
        <v>2</v>
      </c>
      <c r="B7" s="30">
        <v>2020</v>
      </c>
      <c r="C7" s="187">
        <v>44</v>
      </c>
      <c r="D7" s="20">
        <v>13</v>
      </c>
      <c r="E7" s="20">
        <v>10</v>
      </c>
      <c r="F7" s="20">
        <v>8</v>
      </c>
      <c r="G7" s="20">
        <v>7</v>
      </c>
      <c r="H7" s="20">
        <v>10</v>
      </c>
      <c r="I7" s="20">
        <v>11</v>
      </c>
      <c r="J7" s="20">
        <v>9</v>
      </c>
      <c r="K7" s="20">
        <v>9</v>
      </c>
      <c r="L7" s="20">
        <v>9</v>
      </c>
      <c r="M7" s="20">
        <v>10</v>
      </c>
      <c r="N7" s="20"/>
      <c r="O7" s="168"/>
      <c r="P7" s="19">
        <f t="shared" si="0"/>
        <v>96</v>
      </c>
      <c r="Q7" s="104" t="s">
        <v>136</v>
      </c>
      <c r="R7" s="76">
        <f t="shared" si="1"/>
        <v>31</v>
      </c>
      <c r="T7" s="338" t="s">
        <v>82</v>
      </c>
      <c r="U7" s="339"/>
      <c r="V7" s="106" t="s">
        <v>63</v>
      </c>
      <c r="W7" s="114">
        <v>358</v>
      </c>
    </row>
    <row r="8" spans="1:23" ht="15.75" customHeight="1">
      <c r="A8" s="196">
        <v>3</v>
      </c>
      <c r="B8" s="30">
        <v>2020</v>
      </c>
      <c r="C8" s="187">
        <v>43</v>
      </c>
      <c r="D8" s="20">
        <v>14</v>
      </c>
      <c r="E8" s="20"/>
      <c r="F8" s="20">
        <v>6</v>
      </c>
      <c r="G8" s="20">
        <v>8</v>
      </c>
      <c r="H8" s="20">
        <v>11</v>
      </c>
      <c r="I8" s="20">
        <v>11</v>
      </c>
      <c r="J8" s="20">
        <v>9</v>
      </c>
      <c r="K8" s="20">
        <v>9</v>
      </c>
      <c r="L8" s="20">
        <v>9</v>
      </c>
      <c r="M8" s="20">
        <v>9</v>
      </c>
      <c r="N8" s="20"/>
      <c r="O8" s="168"/>
      <c r="P8" s="19">
        <f t="shared" si="0"/>
        <v>86</v>
      </c>
      <c r="Q8" s="104" t="s">
        <v>136</v>
      </c>
      <c r="R8" s="76">
        <f t="shared" si="1"/>
        <v>20</v>
      </c>
      <c r="T8" s="338" t="s">
        <v>83</v>
      </c>
      <c r="U8" s="339"/>
      <c r="V8" s="106" t="s">
        <v>63</v>
      </c>
      <c r="W8" s="213" t="s">
        <v>137</v>
      </c>
    </row>
    <row r="9" spans="1:23" ht="15.75" customHeight="1">
      <c r="A9" s="196">
        <v>4</v>
      </c>
      <c r="B9" s="30">
        <v>2021</v>
      </c>
      <c r="C9" s="186">
        <v>18</v>
      </c>
      <c r="D9" s="20">
        <v>12</v>
      </c>
      <c r="E9" s="20"/>
      <c r="F9" s="20">
        <v>6</v>
      </c>
      <c r="G9" s="20">
        <v>7</v>
      </c>
      <c r="H9" s="20">
        <v>10</v>
      </c>
      <c r="I9" s="20">
        <v>11</v>
      </c>
      <c r="J9" s="20">
        <v>8</v>
      </c>
      <c r="K9" s="20">
        <v>9</v>
      </c>
      <c r="L9" s="20">
        <v>9</v>
      </c>
      <c r="M9" s="20">
        <v>7</v>
      </c>
      <c r="N9" s="20"/>
      <c r="O9" s="168"/>
      <c r="P9" s="19">
        <f t="shared" si="0"/>
        <v>79</v>
      </c>
      <c r="Q9" s="104" t="s">
        <v>136</v>
      </c>
      <c r="R9" s="76">
        <f t="shared" si="1"/>
        <v>18</v>
      </c>
      <c r="T9" s="338" t="s">
        <v>84</v>
      </c>
      <c r="U9" s="339"/>
      <c r="V9" s="106" t="s">
        <v>63</v>
      </c>
      <c r="W9" s="114">
        <v>212</v>
      </c>
    </row>
    <row r="10" spans="1:18" ht="15.75" customHeight="1">
      <c r="A10" s="196">
        <v>5</v>
      </c>
      <c r="B10" s="30">
        <v>2020</v>
      </c>
      <c r="C10" s="187">
        <v>2</v>
      </c>
      <c r="D10" s="20">
        <v>14</v>
      </c>
      <c r="E10" s="20"/>
      <c r="F10" s="20">
        <v>8</v>
      </c>
      <c r="G10" s="20">
        <v>9</v>
      </c>
      <c r="H10" s="20"/>
      <c r="I10" s="20">
        <v>11</v>
      </c>
      <c r="J10" s="20">
        <v>10</v>
      </c>
      <c r="K10" s="20">
        <v>9</v>
      </c>
      <c r="L10" s="20">
        <v>9</v>
      </c>
      <c r="M10" s="20">
        <v>9</v>
      </c>
      <c r="N10" s="20"/>
      <c r="O10" s="168"/>
      <c r="P10" s="19">
        <f t="shared" si="0"/>
        <v>79</v>
      </c>
      <c r="Q10" s="104" t="s">
        <v>136</v>
      </c>
      <c r="R10" s="76">
        <f t="shared" si="1"/>
        <v>22</v>
      </c>
    </row>
    <row r="11" spans="1:23" ht="15.75" customHeight="1">
      <c r="A11" s="196">
        <v>6</v>
      </c>
      <c r="B11" s="30">
        <v>2021</v>
      </c>
      <c r="C11" s="194" t="s">
        <v>155</v>
      </c>
      <c r="D11" s="20">
        <v>12</v>
      </c>
      <c r="E11" s="20">
        <v>9</v>
      </c>
      <c r="F11" s="20"/>
      <c r="G11" s="20">
        <v>6</v>
      </c>
      <c r="H11" s="20">
        <v>9</v>
      </c>
      <c r="I11" s="20">
        <v>10</v>
      </c>
      <c r="J11" s="20">
        <v>8</v>
      </c>
      <c r="K11" s="20">
        <v>8</v>
      </c>
      <c r="L11" s="20">
        <v>9</v>
      </c>
      <c r="M11" s="20">
        <v>6</v>
      </c>
      <c r="N11" s="20"/>
      <c r="O11" s="168"/>
      <c r="P11" s="19">
        <f t="shared" si="0"/>
        <v>77</v>
      </c>
      <c r="Q11" s="104" t="s">
        <v>140</v>
      </c>
      <c r="R11" s="76">
        <f t="shared" si="1"/>
        <v>21</v>
      </c>
      <c r="T11" s="338" t="s">
        <v>81</v>
      </c>
      <c r="U11" s="339"/>
      <c r="V11" s="106" t="s">
        <v>63</v>
      </c>
      <c r="W11" s="114">
        <f>SUM(P6:P13)</f>
        <v>666</v>
      </c>
    </row>
    <row r="12" spans="1:18" ht="15.75" customHeight="1">
      <c r="A12" s="196">
        <v>7</v>
      </c>
      <c r="B12" s="30">
        <v>2021</v>
      </c>
      <c r="C12" s="186">
        <v>14</v>
      </c>
      <c r="D12" s="20"/>
      <c r="E12" s="20">
        <v>9</v>
      </c>
      <c r="F12" s="20">
        <v>6</v>
      </c>
      <c r="G12" s="20">
        <v>7</v>
      </c>
      <c r="H12" s="20">
        <v>10</v>
      </c>
      <c r="I12" s="20">
        <v>11</v>
      </c>
      <c r="J12" s="20">
        <v>9</v>
      </c>
      <c r="K12" s="20">
        <v>9</v>
      </c>
      <c r="L12" s="20">
        <v>9</v>
      </c>
      <c r="M12" s="20">
        <v>6</v>
      </c>
      <c r="N12" s="20"/>
      <c r="O12" s="167"/>
      <c r="P12" s="19">
        <f t="shared" si="0"/>
        <v>76</v>
      </c>
      <c r="Q12" s="104" t="s">
        <v>136</v>
      </c>
      <c r="R12" s="76">
        <f t="shared" si="1"/>
        <v>15</v>
      </c>
    </row>
    <row r="13" spans="1:18" ht="15.75" customHeight="1">
      <c r="A13" s="196">
        <v>8</v>
      </c>
      <c r="B13" s="30">
        <v>2021</v>
      </c>
      <c r="C13" s="186">
        <v>5</v>
      </c>
      <c r="D13" s="20">
        <v>12</v>
      </c>
      <c r="E13" s="20"/>
      <c r="F13" s="20"/>
      <c r="G13" s="20">
        <v>7</v>
      </c>
      <c r="H13" s="20">
        <v>10</v>
      </c>
      <c r="I13" s="20">
        <v>11</v>
      </c>
      <c r="J13" s="20">
        <v>9</v>
      </c>
      <c r="K13" s="20">
        <v>9</v>
      </c>
      <c r="L13" s="20">
        <v>9</v>
      </c>
      <c r="M13" s="20">
        <v>9</v>
      </c>
      <c r="N13" s="20"/>
      <c r="O13" s="168"/>
      <c r="P13" s="19">
        <f t="shared" si="0"/>
        <v>76</v>
      </c>
      <c r="Q13" s="104" t="s">
        <v>136</v>
      </c>
      <c r="R13" s="76">
        <f t="shared" si="1"/>
        <v>12</v>
      </c>
    </row>
    <row r="14" spans="1:18" ht="15.75" customHeight="1">
      <c r="A14" s="196">
        <v>9</v>
      </c>
      <c r="B14" s="30">
        <v>2021</v>
      </c>
      <c r="C14" s="194" t="s">
        <v>154</v>
      </c>
      <c r="D14" s="20">
        <v>12</v>
      </c>
      <c r="E14" s="20">
        <v>9</v>
      </c>
      <c r="F14" s="20"/>
      <c r="G14" s="20">
        <v>6</v>
      </c>
      <c r="H14" s="20">
        <v>9</v>
      </c>
      <c r="I14" s="20">
        <v>10</v>
      </c>
      <c r="J14" s="20">
        <v>8</v>
      </c>
      <c r="K14" s="20">
        <v>7</v>
      </c>
      <c r="L14" s="20">
        <v>8</v>
      </c>
      <c r="M14" s="20">
        <v>6</v>
      </c>
      <c r="N14" s="20"/>
      <c r="O14" s="168"/>
      <c r="P14" s="19">
        <f t="shared" si="0"/>
        <v>75</v>
      </c>
      <c r="Q14" s="104" t="s">
        <v>140</v>
      </c>
      <c r="R14" s="76">
        <f t="shared" si="1"/>
        <v>21</v>
      </c>
    </row>
    <row r="15" spans="1:18" ht="15.75" customHeight="1">
      <c r="A15" s="196">
        <v>10</v>
      </c>
      <c r="B15" s="30">
        <v>2021</v>
      </c>
      <c r="C15" s="186">
        <v>10</v>
      </c>
      <c r="D15" s="20"/>
      <c r="E15" s="20">
        <v>9</v>
      </c>
      <c r="F15" s="20"/>
      <c r="G15" s="20">
        <v>6</v>
      </c>
      <c r="H15" s="20">
        <v>9</v>
      </c>
      <c r="I15" s="20">
        <v>10</v>
      </c>
      <c r="J15" s="20">
        <v>8</v>
      </c>
      <c r="K15" s="20">
        <v>9</v>
      </c>
      <c r="L15" s="20">
        <v>9</v>
      </c>
      <c r="M15" s="20">
        <v>9</v>
      </c>
      <c r="N15" s="20"/>
      <c r="O15" s="168"/>
      <c r="P15" s="19">
        <f t="shared" si="0"/>
        <v>69</v>
      </c>
      <c r="Q15" s="104" t="s">
        <v>136</v>
      </c>
      <c r="R15" s="76">
        <f t="shared" si="1"/>
        <v>9</v>
      </c>
    </row>
    <row r="16" spans="1:18" ht="15.75" customHeight="1">
      <c r="A16" s="196">
        <v>11</v>
      </c>
      <c r="B16" s="30">
        <v>2021</v>
      </c>
      <c r="C16" s="194">
        <v>9</v>
      </c>
      <c r="D16" s="30"/>
      <c r="E16" s="30"/>
      <c r="F16" s="30">
        <v>6</v>
      </c>
      <c r="G16" s="30">
        <v>8</v>
      </c>
      <c r="H16" s="30">
        <v>9</v>
      </c>
      <c r="I16" s="30">
        <v>11</v>
      </c>
      <c r="J16" s="30">
        <v>9</v>
      </c>
      <c r="K16" s="30">
        <v>8</v>
      </c>
      <c r="L16" s="30">
        <v>8</v>
      </c>
      <c r="M16" s="30">
        <v>9</v>
      </c>
      <c r="N16" s="30"/>
      <c r="O16" s="168"/>
      <c r="P16" s="19">
        <f t="shared" si="0"/>
        <v>68</v>
      </c>
      <c r="Q16" s="104" t="s">
        <v>136</v>
      </c>
      <c r="R16" s="76">
        <f t="shared" si="1"/>
        <v>6</v>
      </c>
    </row>
    <row r="17" spans="1:18" ht="15.75" customHeight="1">
      <c r="A17" s="196">
        <v>12</v>
      </c>
      <c r="B17" s="30">
        <v>2021</v>
      </c>
      <c r="C17" s="186">
        <v>13</v>
      </c>
      <c r="D17" s="20">
        <v>12</v>
      </c>
      <c r="E17" s="20"/>
      <c r="F17" s="20">
        <v>6</v>
      </c>
      <c r="G17" s="20">
        <v>6</v>
      </c>
      <c r="H17" s="20"/>
      <c r="I17" s="20">
        <v>11</v>
      </c>
      <c r="J17" s="20">
        <v>7</v>
      </c>
      <c r="K17" s="20">
        <v>8</v>
      </c>
      <c r="L17" s="20">
        <v>7</v>
      </c>
      <c r="M17" s="20">
        <v>7</v>
      </c>
      <c r="N17" s="20"/>
      <c r="O17" s="168"/>
      <c r="P17" s="19">
        <f t="shared" si="0"/>
        <v>64</v>
      </c>
      <c r="Q17" s="104" t="s">
        <v>136</v>
      </c>
      <c r="R17" s="76">
        <f t="shared" si="1"/>
        <v>18</v>
      </c>
    </row>
    <row r="18" spans="1:18" ht="15.75" customHeight="1">
      <c r="A18" s="196">
        <v>13</v>
      </c>
      <c r="B18" s="30">
        <v>2021</v>
      </c>
      <c r="C18" s="186">
        <v>25</v>
      </c>
      <c r="D18" s="20"/>
      <c r="E18" s="20"/>
      <c r="F18" s="20">
        <v>6</v>
      </c>
      <c r="G18" s="20">
        <v>7</v>
      </c>
      <c r="H18" s="20"/>
      <c r="I18" s="20">
        <v>12</v>
      </c>
      <c r="J18" s="20">
        <v>9</v>
      </c>
      <c r="K18" s="20">
        <v>9</v>
      </c>
      <c r="L18" s="20">
        <v>9</v>
      </c>
      <c r="M18" s="20">
        <v>8</v>
      </c>
      <c r="N18" s="20"/>
      <c r="O18" s="168"/>
      <c r="P18" s="19">
        <f t="shared" si="0"/>
        <v>60</v>
      </c>
      <c r="Q18" s="104" t="s">
        <v>136</v>
      </c>
      <c r="R18" s="76">
        <f aca="true" t="shared" si="2" ref="R18:R45">SUM(D18:F18)</f>
        <v>6</v>
      </c>
    </row>
    <row r="19" spans="1:20" ht="15.75" customHeight="1">
      <c r="A19" s="196">
        <v>14</v>
      </c>
      <c r="B19" s="30">
        <v>2021</v>
      </c>
      <c r="C19" s="194" t="s">
        <v>156</v>
      </c>
      <c r="D19" s="20">
        <v>12</v>
      </c>
      <c r="E19" s="20"/>
      <c r="F19" s="20"/>
      <c r="G19" s="20">
        <v>8</v>
      </c>
      <c r="H19" s="20"/>
      <c r="I19" s="20">
        <v>10</v>
      </c>
      <c r="J19" s="20">
        <v>7</v>
      </c>
      <c r="K19" s="20">
        <v>8</v>
      </c>
      <c r="L19" s="20">
        <v>8</v>
      </c>
      <c r="M19" s="20">
        <v>7</v>
      </c>
      <c r="N19" s="20"/>
      <c r="O19" s="168"/>
      <c r="P19" s="19">
        <f t="shared" si="0"/>
        <v>60</v>
      </c>
      <c r="Q19" s="104" t="s">
        <v>140</v>
      </c>
      <c r="R19" s="76">
        <f t="shared" si="2"/>
        <v>12</v>
      </c>
      <c r="T19" s="1">
        <f>SUM(P18:P21)</f>
        <v>120</v>
      </c>
    </row>
    <row r="20" spans="1:18" ht="15.75" customHeight="1">
      <c r="A20" s="196">
        <v>15</v>
      </c>
      <c r="B20" s="30">
        <v>2021</v>
      </c>
      <c r="C20" s="186">
        <v>17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68"/>
      <c r="P20" s="19">
        <f t="shared" si="0"/>
        <v>0</v>
      </c>
      <c r="Q20" s="104" t="s">
        <v>136</v>
      </c>
      <c r="R20" s="76">
        <f t="shared" si="2"/>
        <v>0</v>
      </c>
    </row>
    <row r="21" spans="1:18" ht="15.75" customHeight="1">
      <c r="A21" s="196">
        <v>16</v>
      </c>
      <c r="B21" s="30">
        <v>2021</v>
      </c>
      <c r="C21" s="186" t="s">
        <v>148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68"/>
      <c r="P21" s="19">
        <f t="shared" si="0"/>
        <v>0</v>
      </c>
      <c r="Q21" s="104" t="s">
        <v>140</v>
      </c>
      <c r="R21" s="76">
        <f t="shared" si="2"/>
        <v>0</v>
      </c>
    </row>
    <row r="22" spans="1:18" ht="15.75" customHeight="1">
      <c r="A22" s="196"/>
      <c r="B22" s="30"/>
      <c r="C22" s="18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8"/>
      <c r="P22" s="19" t="str">
        <f aca="true" t="shared" si="3" ref="P22:P45">IF(C22="","",SUM(D22:N22)-(O22))</f>
        <v/>
      </c>
      <c r="Q22" s="104"/>
      <c r="R22" s="76">
        <f t="shared" si="2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12"/>
      <c r="P23" s="19" t="str">
        <f t="shared" si="3"/>
        <v/>
      </c>
      <c r="Q23" s="61"/>
      <c r="R23" s="76">
        <f t="shared" si="2"/>
        <v>0</v>
      </c>
    </row>
    <row r="24" spans="1:18" ht="15.75" customHeight="1">
      <c r="A24" s="196"/>
      <c r="B24" s="197"/>
      <c r="C24" s="18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05"/>
      <c r="P24" s="19" t="str">
        <f t="shared" si="3"/>
        <v/>
      </c>
      <c r="Q24" s="104"/>
      <c r="R24" s="76">
        <f t="shared" si="2"/>
        <v>0</v>
      </c>
    </row>
    <row r="25" spans="1:18" ht="15.75" customHeight="1">
      <c r="A25" s="196"/>
      <c r="B25" s="197"/>
      <c r="C25" s="18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2"/>
      <c r="P25" s="19" t="str">
        <f t="shared" si="3"/>
        <v/>
      </c>
      <c r="Q25" s="104"/>
      <c r="R25" s="76">
        <f t="shared" si="2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12"/>
      <c r="P26" s="19" t="str">
        <f t="shared" si="3"/>
        <v/>
      </c>
      <c r="Q26" s="104"/>
      <c r="R26" s="76">
        <f t="shared" si="2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3"/>
        <v/>
      </c>
      <c r="Q27" s="104"/>
      <c r="R27" s="76">
        <f t="shared" si="2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3"/>
        <v/>
      </c>
      <c r="Q28" s="104"/>
      <c r="R28" s="76">
        <f t="shared" si="2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3"/>
        <v/>
      </c>
      <c r="Q29" s="61"/>
      <c r="R29" s="76">
        <f t="shared" si="2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3"/>
        <v/>
      </c>
      <c r="Q30" s="61"/>
      <c r="R30" s="76">
        <f t="shared" si="2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3"/>
        <v/>
      </c>
      <c r="Q31" s="61"/>
      <c r="R31" s="76">
        <f t="shared" si="2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3"/>
        <v/>
      </c>
      <c r="Q32" s="104"/>
      <c r="R32" s="76">
        <f t="shared" si="2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3"/>
        <v/>
      </c>
      <c r="Q33" s="104"/>
      <c r="R33" s="76">
        <f t="shared" si="2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3"/>
        <v/>
      </c>
      <c r="Q34" s="104"/>
      <c r="R34" s="76">
        <f t="shared" si="2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3"/>
        <v/>
      </c>
      <c r="Q35" s="104"/>
      <c r="R35" s="76">
        <f t="shared" si="2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3"/>
        <v/>
      </c>
      <c r="Q36" s="104"/>
      <c r="R36" s="76">
        <f t="shared" si="2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3"/>
        <v/>
      </c>
      <c r="Q37" s="104"/>
      <c r="R37" s="76">
        <f t="shared" si="2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3"/>
        <v/>
      </c>
      <c r="Q38" s="104"/>
      <c r="R38" s="76">
        <f t="shared" si="2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3"/>
        <v/>
      </c>
      <c r="Q39" s="104"/>
      <c r="R39" s="76">
        <f t="shared" si="2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3"/>
        <v/>
      </c>
      <c r="Q40" s="104"/>
      <c r="R40" s="76">
        <f t="shared" si="2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3"/>
        <v/>
      </c>
      <c r="Q41" s="104"/>
      <c r="R41" s="76">
        <f t="shared" si="2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3"/>
        <v/>
      </c>
      <c r="Q42" s="104"/>
      <c r="R42" s="76">
        <f t="shared" si="2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3"/>
        <v/>
      </c>
      <c r="Q43" s="104"/>
      <c r="R43" s="76">
        <f t="shared" si="2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3"/>
        <v/>
      </c>
      <c r="Q44" s="104"/>
      <c r="R44" s="76">
        <f t="shared" si="2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3"/>
        <v/>
      </c>
      <c r="Q45" s="104"/>
      <c r="R45" s="76">
        <f t="shared" si="2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T14" sqref="T14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6" ht="15.75" customHeight="1">
      <c r="B1" s="322" t="s">
        <v>44</v>
      </c>
      <c r="C1" s="323"/>
      <c r="D1" s="324"/>
      <c r="E1" s="307" t="s">
        <v>71</v>
      </c>
      <c r="F1" s="307"/>
      <c r="G1" s="307"/>
      <c r="H1" s="307"/>
      <c r="I1" s="307"/>
      <c r="J1" s="308"/>
      <c r="K1" s="308"/>
      <c r="L1" s="309"/>
      <c r="S1" s="102"/>
      <c r="T1" s="205"/>
      <c r="U1" s="201"/>
      <c r="V1" s="170" t="s">
        <v>100</v>
      </c>
      <c r="W1" s="24">
        <v>1</v>
      </c>
      <c r="X1" s="198" t="s">
        <v>102</v>
      </c>
      <c r="Y1" s="24"/>
      <c r="Z1" s="24" t="s">
        <v>104</v>
      </c>
    </row>
    <row r="2" spans="2:26" ht="15.75" customHeight="1">
      <c r="B2" s="325" t="s">
        <v>99</v>
      </c>
      <c r="C2" s="326"/>
      <c r="D2" s="314"/>
      <c r="E2" s="307" t="s">
        <v>72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206" t="s">
        <v>85</v>
      </c>
      <c r="U2" s="207">
        <f>SUM(P6:P16)</f>
        <v>338</v>
      </c>
      <c r="V2" s="109" t="s">
        <v>101</v>
      </c>
      <c r="W2" s="208"/>
      <c r="X2" s="198" t="s">
        <v>103</v>
      </c>
      <c r="Y2" s="24"/>
      <c r="Z2" s="24" t="s">
        <v>105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47"/>
      <c r="T3" s="165" t="s">
        <v>86</v>
      </c>
      <c r="U3" s="163">
        <f>SUM(R6:R13)</f>
        <v>93</v>
      </c>
      <c r="V3" s="305" t="s">
        <v>106</v>
      </c>
      <c r="W3" s="306"/>
      <c r="X3" s="200">
        <f>SUM(W1*4+W2*4+Y1*2+Y2*2+AA1+AA2)</f>
        <v>4</v>
      </c>
    </row>
    <row r="4" spans="3:21" ht="23.25" customHeight="1">
      <c r="C4" s="330"/>
      <c r="D4" s="331"/>
      <c r="E4" s="331"/>
      <c r="F4" s="336">
        <v>338</v>
      </c>
      <c r="G4" s="337"/>
      <c r="H4" s="334"/>
      <c r="I4" s="335"/>
      <c r="J4" s="335"/>
      <c r="K4" s="335"/>
      <c r="L4" s="340">
        <v>93</v>
      </c>
      <c r="M4" s="341"/>
      <c r="N4" s="319"/>
      <c r="O4" s="320"/>
      <c r="P4" s="342"/>
      <c r="Q4" s="343"/>
      <c r="S4" s="348"/>
      <c r="T4" s="154"/>
      <c r="U4" s="348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9"/>
      <c r="T5" s="169"/>
      <c r="U5" s="349"/>
      <c r="V5" s="169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2020</v>
      </c>
      <c r="C6" s="189">
        <v>124</v>
      </c>
      <c r="D6" s="30">
        <v>12</v>
      </c>
      <c r="E6" s="30"/>
      <c r="F6" s="30">
        <v>9</v>
      </c>
      <c r="G6" s="30">
        <v>8</v>
      </c>
      <c r="H6" s="30">
        <v>10</v>
      </c>
      <c r="I6" s="30">
        <v>11</v>
      </c>
      <c r="J6" s="30">
        <v>9</v>
      </c>
      <c r="K6" s="30">
        <v>9</v>
      </c>
      <c r="L6" s="30">
        <v>9</v>
      </c>
      <c r="M6" s="30">
        <v>8</v>
      </c>
      <c r="N6" s="30"/>
      <c r="O6" s="30"/>
      <c r="P6" s="19">
        <f aca="true" t="shared" si="0" ref="P6:P20">IF(C6="","",SUM(D6:N6)-(O6))</f>
        <v>85</v>
      </c>
      <c r="Q6" s="61" t="s">
        <v>136</v>
      </c>
      <c r="R6" s="76">
        <f aca="true" t="shared" si="1" ref="R6:R16">SUM(D6:F6)</f>
        <v>21</v>
      </c>
    </row>
    <row r="7" spans="1:23" ht="15.75" customHeight="1">
      <c r="A7" s="196">
        <v>2</v>
      </c>
      <c r="B7" s="30">
        <v>2020</v>
      </c>
      <c r="C7" s="189">
        <v>145</v>
      </c>
      <c r="D7" s="30">
        <v>18</v>
      </c>
      <c r="E7" s="30"/>
      <c r="F7" s="30">
        <v>9</v>
      </c>
      <c r="G7" s="30">
        <v>9</v>
      </c>
      <c r="H7" s="30"/>
      <c r="I7" s="30">
        <v>12</v>
      </c>
      <c r="J7" s="30">
        <v>10</v>
      </c>
      <c r="K7" s="30">
        <v>9</v>
      </c>
      <c r="L7" s="30">
        <v>9</v>
      </c>
      <c r="M7" s="30">
        <v>9</v>
      </c>
      <c r="N7" s="30"/>
      <c r="O7" s="30"/>
      <c r="P7" s="19">
        <f t="shared" si="0"/>
        <v>85</v>
      </c>
      <c r="Q7" s="104" t="s">
        <v>136</v>
      </c>
      <c r="R7" s="76">
        <f t="shared" si="1"/>
        <v>27</v>
      </c>
      <c r="T7" s="338" t="s">
        <v>82</v>
      </c>
      <c r="U7" s="339"/>
      <c r="V7" s="106" t="s">
        <v>63</v>
      </c>
      <c r="W7" s="114">
        <v>338</v>
      </c>
    </row>
    <row r="8" spans="1:23" ht="15.75" customHeight="1">
      <c r="A8" s="196">
        <v>3</v>
      </c>
      <c r="B8" s="30">
        <v>2020</v>
      </c>
      <c r="C8" s="189">
        <v>146</v>
      </c>
      <c r="D8" s="30">
        <v>16</v>
      </c>
      <c r="E8" s="30"/>
      <c r="F8" s="30">
        <v>9</v>
      </c>
      <c r="G8" s="30">
        <v>9</v>
      </c>
      <c r="H8" s="30">
        <v>10</v>
      </c>
      <c r="I8" s="30">
        <v>12</v>
      </c>
      <c r="J8" s="30">
        <v>10</v>
      </c>
      <c r="K8" s="30">
        <v>9</v>
      </c>
      <c r="L8" s="30">
        <v>9</v>
      </c>
      <c r="M8" s="30">
        <v>8</v>
      </c>
      <c r="N8" s="30"/>
      <c r="O8" s="30"/>
      <c r="P8" s="19">
        <f t="shared" si="0"/>
        <v>92</v>
      </c>
      <c r="Q8" s="104" t="s">
        <v>136</v>
      </c>
      <c r="R8" s="76">
        <f t="shared" si="1"/>
        <v>25</v>
      </c>
      <c r="T8" s="338" t="s">
        <v>83</v>
      </c>
      <c r="U8" s="339"/>
      <c r="V8" s="106" t="s">
        <v>63</v>
      </c>
      <c r="W8" s="213" t="s">
        <v>137</v>
      </c>
    </row>
    <row r="9" spans="1:23" ht="15.75" customHeight="1">
      <c r="A9" s="196">
        <v>4</v>
      </c>
      <c r="B9" s="30">
        <v>2020</v>
      </c>
      <c r="C9" s="189">
        <v>132</v>
      </c>
      <c r="D9" s="30">
        <v>12</v>
      </c>
      <c r="E9" s="30"/>
      <c r="F9" s="30">
        <v>8</v>
      </c>
      <c r="G9" s="30">
        <v>8</v>
      </c>
      <c r="H9" s="30"/>
      <c r="I9" s="30">
        <v>11</v>
      </c>
      <c r="J9" s="30">
        <v>9</v>
      </c>
      <c r="K9" s="30">
        <v>9</v>
      </c>
      <c r="L9" s="30">
        <v>9</v>
      </c>
      <c r="M9" s="30">
        <v>10</v>
      </c>
      <c r="N9" s="30"/>
      <c r="O9" s="30"/>
      <c r="P9" s="19">
        <f t="shared" si="0"/>
        <v>76</v>
      </c>
      <c r="Q9" s="104" t="s">
        <v>136</v>
      </c>
      <c r="R9" s="76">
        <f t="shared" si="1"/>
        <v>20</v>
      </c>
      <c r="T9" s="338" t="s">
        <v>84</v>
      </c>
      <c r="U9" s="339"/>
      <c r="V9" s="106" t="s">
        <v>63</v>
      </c>
      <c r="W9" s="213" t="s">
        <v>137</v>
      </c>
    </row>
    <row r="10" spans="1:18" ht="15.75" customHeight="1">
      <c r="A10" s="196">
        <v>5</v>
      </c>
      <c r="B10" s="197"/>
      <c r="C10" s="18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05"/>
      <c r="P10" s="19" t="str">
        <f t="shared" si="0"/>
        <v/>
      </c>
      <c r="Q10" s="61"/>
      <c r="R10" s="76">
        <f t="shared" si="1"/>
        <v>0</v>
      </c>
    </row>
    <row r="11" spans="1:23" ht="15.75" customHeight="1">
      <c r="A11" s="196">
        <v>6</v>
      </c>
      <c r="B11" s="197"/>
      <c r="C11" s="18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9" t="str">
        <f t="shared" si="0"/>
        <v/>
      </c>
      <c r="Q11" s="61"/>
      <c r="R11" s="76">
        <f t="shared" si="1"/>
        <v>0</v>
      </c>
      <c r="T11" s="338" t="s">
        <v>81</v>
      </c>
      <c r="U11" s="339"/>
      <c r="V11" s="106" t="s">
        <v>63</v>
      </c>
      <c r="W11" s="114">
        <v>338</v>
      </c>
    </row>
    <row r="12" spans="1:18" ht="15.75" customHeight="1">
      <c r="A12" s="196">
        <v>7</v>
      </c>
      <c r="B12" s="197"/>
      <c r="C12" s="19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9" t="str">
        <f t="shared" si="0"/>
        <v/>
      </c>
      <c r="Q12" s="61"/>
      <c r="R12" s="76">
        <f t="shared" si="1"/>
        <v>0</v>
      </c>
    </row>
    <row r="13" spans="1:18" ht="15.75" customHeight="1">
      <c r="A13" s="196">
        <v>8</v>
      </c>
      <c r="B13" s="197"/>
      <c r="C13" s="19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9" t="str">
        <f t="shared" si="0"/>
        <v/>
      </c>
      <c r="Q13" s="104"/>
      <c r="R13" s="76">
        <f t="shared" si="1"/>
        <v>0</v>
      </c>
    </row>
    <row r="14" spans="1:18" ht="15.75" customHeight="1">
      <c r="A14" s="196"/>
      <c r="B14" s="197"/>
      <c r="C14" s="18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9" t="str">
        <f t="shared" si="0"/>
        <v/>
      </c>
      <c r="Q14" s="104"/>
      <c r="R14" s="76">
        <f t="shared" si="1"/>
        <v>0</v>
      </c>
    </row>
    <row r="15" spans="1:18" ht="15.75" customHeight="1">
      <c r="A15" s="196"/>
      <c r="B15" s="197"/>
      <c r="C15" s="19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9" t="str">
        <f t="shared" si="0"/>
        <v/>
      </c>
      <c r="Q15" s="61"/>
      <c r="R15" s="76">
        <f t="shared" si="1"/>
        <v>0</v>
      </c>
    </row>
    <row r="16" spans="1:18" ht="15.75" customHeight="1">
      <c r="A16" s="196"/>
      <c r="B16" s="197"/>
      <c r="C16" s="19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9" t="str">
        <f t="shared" si="0"/>
        <v/>
      </c>
      <c r="Q16" s="104"/>
      <c r="R16" s="76">
        <f t="shared" si="1"/>
        <v>0</v>
      </c>
    </row>
    <row r="17" spans="1:18" ht="15.75" customHeight="1">
      <c r="A17" s="196"/>
      <c r="B17" s="197"/>
      <c r="C17" s="18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9" t="str">
        <f t="shared" si="0"/>
        <v/>
      </c>
      <c r="Q17" s="61"/>
      <c r="R17" s="76">
        <f aca="true" t="shared" si="2" ref="R17:R39">SUM(D17:F17)</f>
        <v>0</v>
      </c>
    </row>
    <row r="18" spans="1:18" ht="15.75" customHeight="1">
      <c r="A18" s="196"/>
      <c r="B18" s="197"/>
      <c r="C18" s="18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t="shared" si="0"/>
        <v/>
      </c>
      <c r="Q18" s="104"/>
      <c r="R18" s="76">
        <f t="shared" si="2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0"/>
        <v/>
      </c>
      <c r="Q19" s="104"/>
      <c r="R19" s="76">
        <f t="shared" si="2"/>
        <v>0</v>
      </c>
    </row>
    <row r="20" spans="1:18" ht="15.75" customHeight="1">
      <c r="A20" s="196"/>
      <c r="B20" s="197"/>
      <c r="C20" s="18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9" t="str">
        <f t="shared" si="0"/>
        <v/>
      </c>
      <c r="Q20" s="104"/>
      <c r="R20" s="76">
        <f t="shared" si="2"/>
        <v>0</v>
      </c>
    </row>
    <row r="21" spans="1:18" ht="15.75" customHeight="1">
      <c r="A21" s="196"/>
      <c r="B21" s="197"/>
      <c r="C21" s="18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9"/>
      <c r="Q21" s="104"/>
      <c r="R21" s="76">
        <f t="shared" si="2"/>
        <v>0</v>
      </c>
    </row>
    <row r="22" spans="1:18" ht="15.75" customHeight="1">
      <c r="A22" s="196"/>
      <c r="B22" s="197"/>
      <c r="C22" s="18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04"/>
      <c r="R22" s="76">
        <f t="shared" si="2"/>
        <v>0</v>
      </c>
    </row>
    <row r="23" spans="1:18" ht="15.75" customHeight="1">
      <c r="A23" s="196"/>
      <c r="B23" s="197"/>
      <c r="C23" s="18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9"/>
      <c r="Q23" s="61"/>
      <c r="R23" s="76">
        <f t="shared" si="2"/>
        <v>0</v>
      </c>
    </row>
    <row r="24" spans="1:18" ht="15.75" customHeight="1">
      <c r="A24" s="196"/>
      <c r="B24" s="197"/>
      <c r="C24" s="18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9"/>
      <c r="Q24" s="61"/>
      <c r="R24" s="76">
        <f t="shared" si="2"/>
        <v>0</v>
      </c>
    </row>
    <row r="25" spans="1:18" ht="15.75" customHeight="1">
      <c r="A25" s="196"/>
      <c r="B25" s="197"/>
      <c r="C25" s="18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9"/>
      <c r="Q25" s="61"/>
      <c r="R25" s="76">
        <f t="shared" si="2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104"/>
      <c r="R26" s="76">
        <f t="shared" si="2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/>
      <c r="Q27" s="104"/>
      <c r="R27" s="76">
        <f t="shared" si="2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/>
      <c r="Q28" s="104"/>
      <c r="R28" s="76">
        <f t="shared" si="2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/>
      <c r="Q29" s="104"/>
      <c r="R29" s="76">
        <f t="shared" si="2"/>
        <v>0</v>
      </c>
    </row>
    <row r="30" spans="1:20" ht="15.75" customHeight="1">
      <c r="A30" s="196"/>
      <c r="B30" s="197"/>
      <c r="C30" s="18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19"/>
      <c r="Q30" s="104"/>
      <c r="R30" s="76">
        <f t="shared" si="2"/>
        <v>0</v>
      </c>
      <c r="S30" s="77"/>
      <c r="T30" s="77"/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/>
      <c r="Q31" s="104"/>
      <c r="R31" s="76">
        <f t="shared" si="2"/>
        <v>0</v>
      </c>
    </row>
    <row r="32" spans="1:18" ht="15.75" customHeight="1">
      <c r="A32" s="196"/>
      <c r="B32" s="197"/>
      <c r="C32" s="18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9"/>
      <c r="Q32" s="104"/>
      <c r="R32" s="76">
        <f t="shared" si="2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/>
      <c r="Q33" s="104"/>
      <c r="R33" s="76">
        <f t="shared" si="2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/>
      <c r="Q34" s="104"/>
      <c r="R34" s="76">
        <f t="shared" si="2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/>
      <c r="Q35" s="104"/>
      <c r="R35" s="76">
        <f t="shared" si="2"/>
        <v>0</v>
      </c>
    </row>
    <row r="36" spans="1:18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/>
      <c r="Q36" s="104"/>
      <c r="R36" s="76">
        <f t="shared" si="2"/>
        <v>0</v>
      </c>
    </row>
    <row r="37" spans="1:18" ht="15.75" customHeight="1">
      <c r="A37" s="196"/>
      <c r="B37" s="197"/>
      <c r="C37" s="18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/>
      <c r="Q37" s="104"/>
      <c r="R37" s="76">
        <f t="shared" si="2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/>
      <c r="Q38" s="104"/>
      <c r="R38" s="76">
        <f t="shared" si="2"/>
        <v>0</v>
      </c>
    </row>
    <row r="39" spans="1:18" ht="15.75" customHeight="1">
      <c r="A39" s="196"/>
      <c r="B39" s="197"/>
      <c r="C39" s="18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9"/>
      <c r="Q39" s="104"/>
      <c r="R39" s="76">
        <f t="shared" si="2"/>
        <v>0</v>
      </c>
    </row>
    <row r="40" spans="1:2" ht="15.75" customHeight="1">
      <c r="A40" s="24"/>
      <c r="B40" s="197"/>
    </row>
    <row r="41" spans="1:2" ht="15.75" customHeight="1">
      <c r="A41" s="24"/>
      <c r="B41" s="197"/>
    </row>
    <row r="42" spans="1:2" ht="15.75" customHeight="1">
      <c r="A42" s="24"/>
      <c r="B42" s="197"/>
    </row>
    <row r="43" spans="1:2" ht="15.75" customHeight="1">
      <c r="A43" s="24"/>
      <c r="B43" s="197"/>
    </row>
    <row r="44" spans="1:2" ht="15.75" customHeight="1">
      <c r="A44" s="24"/>
      <c r="B44" s="197"/>
    </row>
    <row r="45" spans="1:2" ht="15.75" customHeight="1">
      <c r="A45" s="24"/>
      <c r="B45" s="197"/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V18" sqref="V18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64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  <c r="AA1" s="1">
        <v>4</v>
      </c>
    </row>
    <row r="2" spans="2:26" ht="15.75" customHeight="1">
      <c r="B2" s="325" t="s">
        <v>99</v>
      </c>
      <c r="C2" s="326"/>
      <c r="D2" s="314"/>
      <c r="E2" s="307" t="s">
        <v>65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655</v>
      </c>
      <c r="V2" s="109" t="s">
        <v>101</v>
      </c>
      <c r="W2" s="24">
        <v>1</v>
      </c>
      <c r="X2" s="199" t="s">
        <v>103</v>
      </c>
      <c r="Y2" s="24"/>
      <c r="Z2" s="24" t="s">
        <v>105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83" t="s">
        <v>86</v>
      </c>
      <c r="U3" s="163">
        <f>SUM(R6:R13)</f>
        <v>204</v>
      </c>
      <c r="V3" s="305" t="s">
        <v>106</v>
      </c>
      <c r="W3" s="306"/>
      <c r="X3" s="200">
        <f>SUM(W1*4+W2*4+Y1*2+Y2*2+AA1+AA2)</f>
        <v>8</v>
      </c>
    </row>
    <row r="4" spans="3:21" ht="23.25" customHeight="1">
      <c r="C4" s="330"/>
      <c r="D4" s="331"/>
      <c r="E4" s="331"/>
      <c r="F4" s="336">
        <v>655</v>
      </c>
      <c r="G4" s="337"/>
      <c r="H4" s="334"/>
      <c r="I4" s="335"/>
      <c r="J4" s="335"/>
      <c r="K4" s="335"/>
      <c r="L4" s="340">
        <v>204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93">
        <v>38</v>
      </c>
      <c r="D6" s="20">
        <v>12</v>
      </c>
      <c r="E6" s="20">
        <v>9</v>
      </c>
      <c r="F6" s="20">
        <v>6</v>
      </c>
      <c r="G6" s="20">
        <v>7</v>
      </c>
      <c r="H6" s="20">
        <v>9</v>
      </c>
      <c r="I6" s="20">
        <v>13</v>
      </c>
      <c r="J6" s="20">
        <v>9</v>
      </c>
      <c r="K6" s="20">
        <v>9</v>
      </c>
      <c r="L6" s="20">
        <v>9</v>
      </c>
      <c r="M6" s="20">
        <v>9</v>
      </c>
      <c r="N6" s="20"/>
      <c r="O6" s="30"/>
      <c r="P6" s="19">
        <f aca="true" t="shared" si="0" ref="P6:P17">IF(C6="","",SUM(D6:N6)-(O6))</f>
        <v>92</v>
      </c>
      <c r="Q6" s="104" t="s">
        <v>136</v>
      </c>
      <c r="R6" s="76">
        <f aca="true" t="shared" si="1" ref="R6:R17">SUM(D6:F6)</f>
        <v>27</v>
      </c>
    </row>
    <row r="7" spans="1:23" ht="15.75" customHeight="1">
      <c r="A7" s="196">
        <v>2</v>
      </c>
      <c r="B7" s="30">
        <v>2021</v>
      </c>
      <c r="C7" s="193">
        <v>27</v>
      </c>
      <c r="D7" s="20">
        <v>13</v>
      </c>
      <c r="E7" s="20">
        <v>9</v>
      </c>
      <c r="F7" s="20">
        <v>6</v>
      </c>
      <c r="G7" s="20">
        <v>8</v>
      </c>
      <c r="H7" s="20">
        <v>9</v>
      </c>
      <c r="I7" s="20">
        <v>15</v>
      </c>
      <c r="J7" s="20">
        <v>10</v>
      </c>
      <c r="K7" s="20">
        <v>9</v>
      </c>
      <c r="L7" s="20">
        <v>9</v>
      </c>
      <c r="M7" s="20">
        <v>10</v>
      </c>
      <c r="N7" s="20"/>
      <c r="O7" s="30"/>
      <c r="P7" s="19">
        <f t="shared" si="0"/>
        <v>98</v>
      </c>
      <c r="Q7" s="104" t="s">
        <v>136</v>
      </c>
      <c r="R7" s="76">
        <f t="shared" si="1"/>
        <v>28</v>
      </c>
      <c r="T7" s="338" t="s">
        <v>82</v>
      </c>
      <c r="U7" s="339"/>
      <c r="V7" s="106" t="s">
        <v>63</v>
      </c>
      <c r="W7" s="114">
        <v>381</v>
      </c>
    </row>
    <row r="8" spans="1:23" ht="15.75" customHeight="1">
      <c r="A8" s="196">
        <v>3</v>
      </c>
      <c r="B8" s="30">
        <v>2021</v>
      </c>
      <c r="C8" s="193">
        <v>26</v>
      </c>
      <c r="D8" s="20">
        <v>13</v>
      </c>
      <c r="E8" s="20">
        <v>10</v>
      </c>
      <c r="F8" s="20">
        <v>8</v>
      </c>
      <c r="G8" s="20">
        <v>9</v>
      </c>
      <c r="H8" s="20"/>
      <c r="I8" s="20">
        <v>14</v>
      </c>
      <c r="J8" s="20">
        <v>9</v>
      </c>
      <c r="K8" s="20">
        <v>9</v>
      </c>
      <c r="L8" s="20">
        <v>9</v>
      </c>
      <c r="M8" s="20">
        <v>9</v>
      </c>
      <c r="N8" s="20"/>
      <c r="O8" s="30"/>
      <c r="P8" s="19">
        <f t="shared" si="0"/>
        <v>90</v>
      </c>
      <c r="Q8" s="104" t="s">
        <v>136</v>
      </c>
      <c r="R8" s="76">
        <f t="shared" si="1"/>
        <v>31</v>
      </c>
      <c r="T8" s="338" t="s">
        <v>83</v>
      </c>
      <c r="U8" s="339"/>
      <c r="V8" s="106" t="s">
        <v>63</v>
      </c>
      <c r="W8" s="213" t="s">
        <v>137</v>
      </c>
    </row>
    <row r="9" spans="1:23" ht="15.75" customHeight="1">
      <c r="A9" s="196">
        <v>4</v>
      </c>
      <c r="B9" s="30">
        <v>2021</v>
      </c>
      <c r="C9" s="193">
        <v>29</v>
      </c>
      <c r="D9" s="20">
        <v>13</v>
      </c>
      <c r="E9" s="20">
        <v>11</v>
      </c>
      <c r="F9" s="20">
        <v>6</v>
      </c>
      <c r="G9" s="20">
        <v>8</v>
      </c>
      <c r="H9" s="20">
        <v>10</v>
      </c>
      <c r="I9" s="20">
        <v>14</v>
      </c>
      <c r="J9" s="20">
        <v>9</v>
      </c>
      <c r="K9" s="20">
        <v>9</v>
      </c>
      <c r="L9" s="20">
        <v>10</v>
      </c>
      <c r="M9" s="20">
        <v>9</v>
      </c>
      <c r="N9" s="20">
        <v>2</v>
      </c>
      <c r="O9" s="30"/>
      <c r="P9" s="19">
        <f t="shared" si="0"/>
        <v>101</v>
      </c>
      <c r="Q9" s="104" t="s">
        <v>136</v>
      </c>
      <c r="R9" s="76">
        <f t="shared" si="1"/>
        <v>30</v>
      </c>
      <c r="T9" s="338" t="s">
        <v>84</v>
      </c>
      <c r="U9" s="339"/>
      <c r="V9" s="106" t="s">
        <v>63</v>
      </c>
      <c r="W9" s="114">
        <v>274</v>
      </c>
    </row>
    <row r="10" spans="1:18" ht="15.75" customHeight="1">
      <c r="A10" s="196">
        <v>5</v>
      </c>
      <c r="B10" s="30">
        <v>2020</v>
      </c>
      <c r="C10" s="194" t="s">
        <v>150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0"/>
      <c r="P10" s="19">
        <f t="shared" si="0"/>
        <v>0</v>
      </c>
      <c r="Q10" s="104" t="s">
        <v>140</v>
      </c>
      <c r="R10" s="76">
        <f t="shared" si="1"/>
        <v>0</v>
      </c>
    </row>
    <row r="11" spans="1:23" ht="15.75" customHeight="1">
      <c r="A11" s="196">
        <v>6</v>
      </c>
      <c r="B11" s="30">
        <v>2020</v>
      </c>
      <c r="C11" s="194" t="s">
        <v>153</v>
      </c>
      <c r="D11" s="20">
        <v>16</v>
      </c>
      <c r="E11" s="20">
        <v>9</v>
      </c>
      <c r="F11" s="20">
        <v>6</v>
      </c>
      <c r="G11" s="20">
        <v>8</v>
      </c>
      <c r="H11" s="20"/>
      <c r="I11" s="20">
        <v>12</v>
      </c>
      <c r="J11" s="20">
        <v>9</v>
      </c>
      <c r="K11" s="20">
        <v>8</v>
      </c>
      <c r="L11" s="20">
        <v>8</v>
      </c>
      <c r="M11" s="20">
        <v>9</v>
      </c>
      <c r="N11" s="20"/>
      <c r="O11" s="30"/>
      <c r="P11" s="19">
        <f t="shared" si="0"/>
        <v>85</v>
      </c>
      <c r="Q11" s="104" t="s">
        <v>140</v>
      </c>
      <c r="R11" s="76">
        <f t="shared" si="1"/>
        <v>31</v>
      </c>
      <c r="T11" s="338" t="s">
        <v>81</v>
      </c>
      <c r="U11" s="339"/>
      <c r="V11" s="106" t="s">
        <v>63</v>
      </c>
      <c r="W11" s="114">
        <v>655</v>
      </c>
    </row>
    <row r="12" spans="1:18" ht="15.75" customHeight="1">
      <c r="A12" s="196">
        <v>7</v>
      </c>
      <c r="B12" s="30">
        <v>2020</v>
      </c>
      <c r="C12" s="194" t="s">
        <v>152</v>
      </c>
      <c r="D12" s="20">
        <v>13</v>
      </c>
      <c r="E12" s="20">
        <v>9</v>
      </c>
      <c r="F12" s="20">
        <v>6</v>
      </c>
      <c r="G12" s="20">
        <v>8</v>
      </c>
      <c r="H12" s="20">
        <v>9</v>
      </c>
      <c r="I12" s="20">
        <v>12</v>
      </c>
      <c r="J12" s="20">
        <v>9</v>
      </c>
      <c r="K12" s="20">
        <v>9</v>
      </c>
      <c r="L12" s="20">
        <v>10</v>
      </c>
      <c r="M12" s="20">
        <v>9</v>
      </c>
      <c r="N12" s="20"/>
      <c r="O12" s="30"/>
      <c r="P12" s="19">
        <f t="shared" si="0"/>
        <v>94</v>
      </c>
      <c r="Q12" s="104" t="s">
        <v>140</v>
      </c>
      <c r="R12" s="76">
        <f t="shared" si="1"/>
        <v>28</v>
      </c>
    </row>
    <row r="13" spans="1:22" ht="15.75" customHeight="1">
      <c r="A13" s="196">
        <v>8</v>
      </c>
      <c r="B13" s="30">
        <v>2020</v>
      </c>
      <c r="C13" s="194" t="s">
        <v>151</v>
      </c>
      <c r="D13" s="20">
        <v>14</v>
      </c>
      <c r="E13" s="20">
        <v>9</v>
      </c>
      <c r="F13" s="20">
        <v>6</v>
      </c>
      <c r="G13" s="20">
        <v>8</v>
      </c>
      <c r="H13" s="20">
        <v>9</v>
      </c>
      <c r="I13" s="20">
        <v>12</v>
      </c>
      <c r="J13" s="20">
        <v>9</v>
      </c>
      <c r="K13" s="20">
        <v>10</v>
      </c>
      <c r="L13" s="20">
        <v>9</v>
      </c>
      <c r="M13" s="20">
        <v>9</v>
      </c>
      <c r="N13" s="20"/>
      <c r="O13" s="30"/>
      <c r="P13" s="19">
        <f t="shared" si="0"/>
        <v>95</v>
      </c>
      <c r="Q13" s="61" t="s">
        <v>140</v>
      </c>
      <c r="R13" s="76">
        <f t="shared" si="1"/>
        <v>29</v>
      </c>
      <c r="V13" s="1">
        <f>SUM(P6:P17)</f>
        <v>655</v>
      </c>
    </row>
    <row r="14" spans="1:22" ht="15.75" customHeight="1">
      <c r="A14" s="196"/>
      <c r="B14" s="197"/>
      <c r="C14" s="18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0"/>
      <c r="P14" s="19" t="str">
        <f t="shared" si="0"/>
        <v/>
      </c>
      <c r="Q14" s="61"/>
      <c r="R14" s="76">
        <f t="shared" si="1"/>
        <v>0</v>
      </c>
      <c r="V14" s="1">
        <f>SUM(P6:P13)</f>
        <v>655</v>
      </c>
    </row>
    <row r="15" spans="1:18" ht="15.75" customHeight="1">
      <c r="A15" s="196"/>
      <c r="B15" s="197"/>
      <c r="C15" s="18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05"/>
      <c r="P15" s="19" t="str">
        <f t="shared" si="0"/>
        <v/>
      </c>
      <c r="Q15" s="104"/>
      <c r="R15" s="76">
        <f t="shared" si="1"/>
        <v>0</v>
      </c>
    </row>
    <row r="16" spans="1:18" ht="15.75" customHeight="1">
      <c r="A16" s="196"/>
      <c r="B16" s="197"/>
      <c r="C16" s="18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05"/>
      <c r="P16" s="19" t="str">
        <f t="shared" si="0"/>
        <v/>
      </c>
      <c r="Q16" s="104"/>
      <c r="R16" s="76">
        <f t="shared" si="1"/>
        <v>0</v>
      </c>
    </row>
    <row r="17" spans="1:18" ht="15.75" customHeight="1">
      <c r="A17" s="196"/>
      <c r="B17" s="197"/>
      <c r="C17" s="18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05"/>
      <c r="P17" s="19" t="str">
        <f t="shared" si="0"/>
        <v/>
      </c>
      <c r="Q17" s="104"/>
      <c r="R17" s="76">
        <f t="shared" si="1"/>
        <v>0</v>
      </c>
    </row>
    <row r="18" spans="1:18" ht="15.75" customHeight="1">
      <c r="A18" s="196"/>
      <c r="B18" s="197"/>
      <c r="C18" s="18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05"/>
      <c r="P18" s="19" t="str">
        <f aca="true" t="shared" si="2" ref="P18:P45">IF(C18="","",SUM(D18:N18)-(O18))</f>
        <v/>
      </c>
      <c r="Q18" s="104"/>
      <c r="R18" s="76">
        <f aca="true" t="shared" si="3" ref="R18:R45">SUM(D18:F18)</f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2"/>
        <v/>
      </c>
      <c r="Q19" s="104"/>
      <c r="R19" s="76">
        <f t="shared" si="3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2"/>
        <v/>
      </c>
      <c r="Q20" s="104"/>
      <c r="R20" s="76">
        <f t="shared" si="3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2"/>
        <v/>
      </c>
      <c r="Q21" s="104"/>
      <c r="R21" s="76">
        <f t="shared" si="3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t="shared" si="2"/>
        <v/>
      </c>
      <c r="Q22" s="104"/>
      <c r="R22" s="76">
        <f t="shared" si="3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61"/>
      <c r="R23" s="76">
        <f t="shared" si="3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3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104"/>
      <c r="R25" s="76">
        <f t="shared" si="3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2"/>
        <v/>
      </c>
      <c r="Q26" s="104"/>
      <c r="R26" s="76">
        <f t="shared" si="3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2"/>
        <v/>
      </c>
      <c r="Q27" s="104"/>
      <c r="R27" s="76">
        <f t="shared" si="3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2"/>
        <v/>
      </c>
      <c r="Q28" s="104"/>
      <c r="R28" s="76">
        <f t="shared" si="3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2"/>
        <v/>
      </c>
      <c r="Q29" s="61"/>
      <c r="R29" s="76">
        <f t="shared" si="3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2"/>
        <v/>
      </c>
      <c r="Q30" s="61"/>
      <c r="R30" s="76">
        <f t="shared" si="3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2"/>
        <v/>
      </c>
      <c r="Q31" s="61"/>
      <c r="R31" s="76">
        <f t="shared" si="3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2"/>
        <v/>
      </c>
      <c r="Q32" s="104"/>
      <c r="R32" s="76">
        <f t="shared" si="3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2"/>
        <v/>
      </c>
      <c r="Q33" s="104"/>
      <c r="R33" s="76">
        <f t="shared" si="3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2"/>
        <v/>
      </c>
      <c r="Q34" s="104"/>
      <c r="R34" s="76">
        <f t="shared" si="3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2"/>
        <v/>
      </c>
      <c r="Q35" s="104"/>
      <c r="R35" s="76">
        <f t="shared" si="3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2"/>
        <v/>
      </c>
      <c r="Q36" s="104"/>
      <c r="R36" s="76">
        <f t="shared" si="3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2"/>
        <v/>
      </c>
      <c r="Q37" s="104"/>
      <c r="R37" s="76">
        <f t="shared" si="3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2"/>
        <v/>
      </c>
      <c r="Q38" s="104"/>
      <c r="R38" s="76">
        <f t="shared" si="3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2"/>
        <v/>
      </c>
      <c r="Q39" s="104"/>
      <c r="R39" s="76">
        <f t="shared" si="3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2"/>
        <v/>
      </c>
      <c r="Q40" s="104"/>
      <c r="R40" s="76">
        <f t="shared" si="3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2"/>
        <v/>
      </c>
      <c r="Q41" s="104"/>
      <c r="R41" s="76">
        <f t="shared" si="3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2"/>
        <v/>
      </c>
      <c r="Q42" s="104"/>
      <c r="R42" s="76">
        <f t="shared" si="3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2"/>
        <v/>
      </c>
      <c r="Q43" s="104"/>
      <c r="R43" s="76">
        <f t="shared" si="3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2"/>
        <v/>
      </c>
      <c r="Q44" s="104"/>
      <c r="R44" s="76">
        <f t="shared" si="3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2"/>
        <v/>
      </c>
      <c r="Q45" s="104"/>
      <c r="R45" s="76">
        <f t="shared" si="3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T14" sqref="T14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114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  <c r="AA1" s="24"/>
    </row>
    <row r="2" spans="2:27" ht="15.75" customHeight="1">
      <c r="B2" s="325" t="s">
        <v>99</v>
      </c>
      <c r="C2" s="326"/>
      <c r="D2" s="314"/>
      <c r="E2" s="307" t="s">
        <v>115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1006</v>
      </c>
      <c r="V2" s="109" t="s">
        <v>101</v>
      </c>
      <c r="W2" s="24">
        <v>1</v>
      </c>
      <c r="X2" s="199" t="s">
        <v>103</v>
      </c>
      <c r="Y2" s="24">
        <v>2</v>
      </c>
      <c r="Z2" s="24" t="s">
        <v>105</v>
      </c>
      <c r="AA2" s="24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251</v>
      </c>
      <c r="V3" s="305" t="s">
        <v>106</v>
      </c>
      <c r="W3" s="306"/>
      <c r="X3" s="200">
        <f>SUM(W1*4+W2*4+Y1*2+Y2*2+AA1+AA2)</f>
        <v>12</v>
      </c>
    </row>
    <row r="4" spans="3:21" ht="23.25" customHeight="1">
      <c r="C4" s="330"/>
      <c r="D4" s="331"/>
      <c r="E4" s="331"/>
      <c r="F4" s="336">
        <v>1006</v>
      </c>
      <c r="G4" s="337"/>
      <c r="H4" s="334"/>
      <c r="I4" s="335"/>
      <c r="J4" s="335"/>
      <c r="K4" s="335"/>
      <c r="L4" s="340">
        <v>251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86" t="s">
        <v>122</v>
      </c>
      <c r="D6" s="20">
        <v>13</v>
      </c>
      <c r="E6" s="20">
        <v>12</v>
      </c>
      <c r="F6" s="20">
        <v>9</v>
      </c>
      <c r="G6" s="20">
        <v>9</v>
      </c>
      <c r="H6" s="20">
        <v>11</v>
      </c>
      <c r="I6" s="20">
        <v>13</v>
      </c>
      <c r="J6" s="20">
        <v>9</v>
      </c>
      <c r="K6" s="20">
        <v>9</v>
      </c>
      <c r="L6" s="20">
        <v>8</v>
      </c>
      <c r="M6" s="20">
        <v>9</v>
      </c>
      <c r="N6" s="20">
        <v>1</v>
      </c>
      <c r="O6" s="21"/>
      <c r="P6" s="19">
        <f aca="true" t="shared" si="0" ref="P6:P17">IF(C6="","",SUM(D6:N6)-(O6))</f>
        <v>103</v>
      </c>
      <c r="Q6" s="104" t="s">
        <v>136</v>
      </c>
      <c r="R6" s="76">
        <f>SUM(D6:F6)</f>
        <v>34</v>
      </c>
    </row>
    <row r="7" spans="1:23" ht="15.75" customHeight="1">
      <c r="A7" s="196">
        <v>2</v>
      </c>
      <c r="B7" s="30">
        <v>2021</v>
      </c>
      <c r="C7" s="186">
        <v>30</v>
      </c>
      <c r="D7" s="20">
        <v>14</v>
      </c>
      <c r="E7" s="20">
        <v>10</v>
      </c>
      <c r="F7" s="20">
        <v>7</v>
      </c>
      <c r="G7" s="20">
        <v>9</v>
      </c>
      <c r="H7" s="20">
        <v>10</v>
      </c>
      <c r="I7" s="20">
        <v>12</v>
      </c>
      <c r="J7" s="20">
        <v>9</v>
      </c>
      <c r="K7" s="20">
        <v>9</v>
      </c>
      <c r="L7" s="20">
        <v>9</v>
      </c>
      <c r="M7" s="20">
        <v>9</v>
      </c>
      <c r="N7" s="20"/>
      <c r="O7" s="21"/>
      <c r="P7" s="19">
        <f t="shared" si="0"/>
        <v>98</v>
      </c>
      <c r="Q7" s="104" t="s">
        <v>138</v>
      </c>
      <c r="R7" s="76">
        <f>SUM(D7:F7)</f>
        <v>31</v>
      </c>
      <c r="T7" s="338" t="s">
        <v>82</v>
      </c>
      <c r="U7" s="339"/>
      <c r="V7" s="106" t="s">
        <v>63</v>
      </c>
      <c r="W7" s="114">
        <v>371</v>
      </c>
    </row>
    <row r="8" spans="1:23" ht="15.75" customHeight="1">
      <c r="A8" s="196">
        <v>3</v>
      </c>
      <c r="B8" s="30">
        <v>2021</v>
      </c>
      <c r="C8" s="186">
        <v>6</v>
      </c>
      <c r="D8" s="20">
        <v>13</v>
      </c>
      <c r="E8" s="20">
        <v>11</v>
      </c>
      <c r="F8" s="20">
        <v>7</v>
      </c>
      <c r="G8" s="20">
        <v>9</v>
      </c>
      <c r="H8" s="20">
        <v>10</v>
      </c>
      <c r="I8" s="20">
        <v>12</v>
      </c>
      <c r="J8" s="20">
        <v>9</v>
      </c>
      <c r="K8" s="20">
        <v>9</v>
      </c>
      <c r="L8" s="20">
        <v>9</v>
      </c>
      <c r="M8" s="20">
        <v>8</v>
      </c>
      <c r="N8" s="20"/>
      <c r="O8" s="21"/>
      <c r="P8" s="19">
        <f t="shared" si="0"/>
        <v>97</v>
      </c>
      <c r="Q8" s="104" t="s">
        <v>138</v>
      </c>
      <c r="R8" s="76">
        <f>SUM(D8:F8)</f>
        <v>31</v>
      </c>
      <c r="T8" s="338" t="s">
        <v>83</v>
      </c>
      <c r="U8" s="339"/>
      <c r="V8" s="106" t="s">
        <v>63</v>
      </c>
      <c r="W8" s="114">
        <v>378</v>
      </c>
    </row>
    <row r="9" spans="1:23" ht="15.75" customHeight="1">
      <c r="A9" s="196">
        <v>4</v>
      </c>
      <c r="B9" s="30">
        <v>2021</v>
      </c>
      <c r="C9" s="186">
        <v>12</v>
      </c>
      <c r="D9" s="20">
        <v>14</v>
      </c>
      <c r="E9" s="20">
        <v>10</v>
      </c>
      <c r="F9" s="20">
        <v>8</v>
      </c>
      <c r="G9" s="20">
        <v>8</v>
      </c>
      <c r="H9" s="20">
        <v>10</v>
      </c>
      <c r="I9" s="20">
        <v>13</v>
      </c>
      <c r="J9" s="20">
        <v>9</v>
      </c>
      <c r="K9" s="20">
        <v>8</v>
      </c>
      <c r="L9" s="20">
        <v>9</v>
      </c>
      <c r="M9" s="20">
        <v>8</v>
      </c>
      <c r="N9" s="20"/>
      <c r="O9" s="21"/>
      <c r="P9" s="19">
        <f t="shared" si="0"/>
        <v>97</v>
      </c>
      <c r="Q9" s="104" t="s">
        <v>138</v>
      </c>
      <c r="R9" s="76">
        <f>SUM(D9:F9)</f>
        <v>32</v>
      </c>
      <c r="T9" s="338" t="s">
        <v>84</v>
      </c>
      <c r="U9" s="339"/>
      <c r="V9" s="106" t="s">
        <v>63</v>
      </c>
      <c r="W9" s="114">
        <v>257</v>
      </c>
    </row>
    <row r="10" spans="1:18" ht="15.75" customHeight="1">
      <c r="A10" s="196">
        <v>5</v>
      </c>
      <c r="B10" s="30">
        <v>2021</v>
      </c>
      <c r="C10" s="186" t="s">
        <v>121</v>
      </c>
      <c r="D10" s="20">
        <v>12</v>
      </c>
      <c r="E10" s="20">
        <v>11</v>
      </c>
      <c r="F10" s="20">
        <v>8</v>
      </c>
      <c r="G10" s="20">
        <v>8</v>
      </c>
      <c r="H10" s="20">
        <v>11</v>
      </c>
      <c r="I10" s="20">
        <v>12</v>
      </c>
      <c r="J10" s="20">
        <v>9</v>
      </c>
      <c r="K10" s="20">
        <v>8</v>
      </c>
      <c r="L10" s="20">
        <v>9</v>
      </c>
      <c r="M10" s="20">
        <v>8</v>
      </c>
      <c r="N10" s="20"/>
      <c r="O10" s="21"/>
      <c r="P10" s="19">
        <f t="shared" si="0"/>
        <v>96</v>
      </c>
      <c r="Q10" s="104" t="s">
        <v>136</v>
      </c>
      <c r="R10" s="76">
        <f aca="true" t="shared" si="1" ref="R10:R45">SUM(D10:F10)</f>
        <v>31</v>
      </c>
    </row>
    <row r="11" spans="1:23" ht="15.75" customHeight="1">
      <c r="A11" s="196">
        <v>6</v>
      </c>
      <c r="B11" s="30">
        <v>2021</v>
      </c>
      <c r="C11" s="189" t="s">
        <v>161</v>
      </c>
      <c r="D11" s="30">
        <v>15</v>
      </c>
      <c r="E11" s="30">
        <v>9</v>
      </c>
      <c r="F11" s="30">
        <v>6</v>
      </c>
      <c r="G11" s="30">
        <v>6</v>
      </c>
      <c r="H11" s="30">
        <v>9</v>
      </c>
      <c r="I11" s="30">
        <v>11</v>
      </c>
      <c r="J11" s="30">
        <v>8</v>
      </c>
      <c r="K11" s="30">
        <v>9</v>
      </c>
      <c r="L11" s="30">
        <v>9</v>
      </c>
      <c r="M11" s="30">
        <v>8</v>
      </c>
      <c r="N11" s="30"/>
      <c r="O11" s="30"/>
      <c r="P11" s="19">
        <f t="shared" si="0"/>
        <v>90</v>
      </c>
      <c r="Q11" s="104" t="s">
        <v>140</v>
      </c>
      <c r="R11" s="76">
        <f t="shared" si="1"/>
        <v>30</v>
      </c>
      <c r="T11" s="338" t="s">
        <v>81</v>
      </c>
      <c r="U11" s="339"/>
      <c r="V11" s="106" t="s">
        <v>63</v>
      </c>
      <c r="W11" s="114">
        <v>754</v>
      </c>
    </row>
    <row r="12" spans="1:18" ht="15.75" customHeight="1">
      <c r="A12" s="196">
        <v>7</v>
      </c>
      <c r="B12" s="30">
        <v>2021</v>
      </c>
      <c r="C12" s="186" t="s">
        <v>120</v>
      </c>
      <c r="D12" s="20">
        <v>13</v>
      </c>
      <c r="E12" s="20">
        <v>10</v>
      </c>
      <c r="F12" s="20">
        <v>8</v>
      </c>
      <c r="G12" s="20">
        <v>8</v>
      </c>
      <c r="H12" s="20"/>
      <c r="I12" s="20">
        <v>12</v>
      </c>
      <c r="J12" s="20">
        <v>10</v>
      </c>
      <c r="K12" s="20">
        <v>9</v>
      </c>
      <c r="L12" s="20">
        <v>9</v>
      </c>
      <c r="M12" s="20">
        <v>8</v>
      </c>
      <c r="N12" s="20"/>
      <c r="O12" s="21"/>
      <c r="P12" s="19">
        <f t="shared" si="0"/>
        <v>87</v>
      </c>
      <c r="Q12" s="104" t="s">
        <v>136</v>
      </c>
      <c r="R12" s="76">
        <f t="shared" si="1"/>
        <v>31</v>
      </c>
    </row>
    <row r="13" spans="1:18" ht="15.75" customHeight="1">
      <c r="A13" s="196">
        <v>8</v>
      </c>
      <c r="B13" s="30">
        <v>2021</v>
      </c>
      <c r="C13" s="186">
        <v>50</v>
      </c>
      <c r="D13" s="20">
        <v>13</v>
      </c>
      <c r="E13" s="20">
        <v>11</v>
      </c>
      <c r="F13" s="20">
        <v>7</v>
      </c>
      <c r="G13" s="20">
        <v>9</v>
      </c>
      <c r="H13" s="20"/>
      <c r="I13" s="20">
        <v>12</v>
      </c>
      <c r="J13" s="20">
        <v>9</v>
      </c>
      <c r="K13" s="20">
        <v>9</v>
      </c>
      <c r="L13" s="20">
        <v>8</v>
      </c>
      <c r="M13" s="20">
        <v>8</v>
      </c>
      <c r="N13" s="20"/>
      <c r="O13" s="21"/>
      <c r="P13" s="19">
        <f t="shared" si="0"/>
        <v>86</v>
      </c>
      <c r="Q13" s="104" t="s">
        <v>138</v>
      </c>
      <c r="R13" s="76">
        <f t="shared" si="1"/>
        <v>31</v>
      </c>
    </row>
    <row r="14" spans="1:18" ht="15.75" customHeight="1">
      <c r="A14" s="196">
        <v>9</v>
      </c>
      <c r="B14" s="30">
        <v>2021</v>
      </c>
      <c r="C14" s="186" t="s">
        <v>123</v>
      </c>
      <c r="D14" s="20">
        <v>12</v>
      </c>
      <c r="E14" s="20">
        <v>10</v>
      </c>
      <c r="F14" s="20">
        <v>8</v>
      </c>
      <c r="G14" s="20">
        <v>9</v>
      </c>
      <c r="H14" s="20"/>
      <c r="I14" s="20">
        <v>13</v>
      </c>
      <c r="J14" s="20">
        <v>9</v>
      </c>
      <c r="K14" s="20">
        <v>8</v>
      </c>
      <c r="L14" s="20">
        <v>8</v>
      </c>
      <c r="M14" s="20">
        <v>8</v>
      </c>
      <c r="N14" s="20"/>
      <c r="O14" s="21"/>
      <c r="P14" s="19">
        <f t="shared" si="0"/>
        <v>85</v>
      </c>
      <c r="Q14" s="104" t="s">
        <v>136</v>
      </c>
      <c r="R14" s="76">
        <f t="shared" si="1"/>
        <v>30</v>
      </c>
    </row>
    <row r="15" spans="1:18" ht="15.75" customHeight="1">
      <c r="A15" s="196">
        <v>10</v>
      </c>
      <c r="B15" s="30">
        <v>2021</v>
      </c>
      <c r="C15" s="189" t="s">
        <v>162</v>
      </c>
      <c r="D15" s="30">
        <v>15</v>
      </c>
      <c r="E15" s="30">
        <v>9</v>
      </c>
      <c r="F15" s="30">
        <v>7</v>
      </c>
      <c r="G15" s="30">
        <v>8</v>
      </c>
      <c r="H15" s="30">
        <v>0</v>
      </c>
      <c r="I15" s="30">
        <v>11</v>
      </c>
      <c r="J15" s="30">
        <v>9</v>
      </c>
      <c r="K15" s="30">
        <v>9</v>
      </c>
      <c r="L15" s="30">
        <v>8</v>
      </c>
      <c r="M15" s="30">
        <v>8</v>
      </c>
      <c r="N15" s="30"/>
      <c r="O15" s="30"/>
      <c r="P15" s="19">
        <f t="shared" si="0"/>
        <v>84</v>
      </c>
      <c r="Q15" s="104" t="s">
        <v>140</v>
      </c>
      <c r="R15" s="76">
        <f t="shared" si="1"/>
        <v>31</v>
      </c>
    </row>
    <row r="16" spans="1:18" ht="15.75" customHeight="1">
      <c r="A16" s="196">
        <v>11</v>
      </c>
      <c r="B16" s="30">
        <v>2021</v>
      </c>
      <c r="C16" s="189" t="s">
        <v>163</v>
      </c>
      <c r="D16" s="20">
        <v>13</v>
      </c>
      <c r="E16" s="20">
        <v>10</v>
      </c>
      <c r="F16" s="20">
        <v>8</v>
      </c>
      <c r="G16" s="20">
        <v>8</v>
      </c>
      <c r="H16" s="20">
        <v>0</v>
      </c>
      <c r="I16" s="20">
        <v>11</v>
      </c>
      <c r="J16" s="20">
        <v>9</v>
      </c>
      <c r="K16" s="20">
        <v>8</v>
      </c>
      <c r="L16" s="20">
        <v>8</v>
      </c>
      <c r="M16" s="20">
        <v>8</v>
      </c>
      <c r="N16" s="20"/>
      <c r="O16" s="21"/>
      <c r="P16" s="19">
        <f t="shared" si="0"/>
        <v>83</v>
      </c>
      <c r="Q16" s="104" t="s">
        <v>140</v>
      </c>
      <c r="R16" s="76">
        <f t="shared" si="1"/>
        <v>31</v>
      </c>
    </row>
    <row r="17" spans="1:24" ht="15.75" customHeight="1">
      <c r="A17" s="196">
        <v>12</v>
      </c>
      <c r="B17" s="30">
        <v>2021</v>
      </c>
      <c r="C17" s="189" t="s">
        <v>164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9">
        <f t="shared" si="0"/>
        <v>0</v>
      </c>
      <c r="Q17" s="104" t="s">
        <v>140</v>
      </c>
      <c r="R17" s="76">
        <f t="shared" si="1"/>
        <v>0</v>
      </c>
      <c r="X17" s="11"/>
    </row>
    <row r="18" spans="1:18" ht="15.75" customHeight="1">
      <c r="A18" s="196"/>
      <c r="B18" s="197"/>
      <c r="C18" s="18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 t="str">
        <f aca="true" t="shared" si="2" ref="P18:P26">IF(C18="","",SUM(D18:N18)-(O18))</f>
        <v/>
      </c>
      <c r="Q18" s="104"/>
      <c r="R18" s="76">
        <f t="shared" si="1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2"/>
        <v/>
      </c>
      <c r="Q19" s="104"/>
      <c r="R19" s="76">
        <f t="shared" si="1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2"/>
        <v/>
      </c>
      <c r="Q20" s="104"/>
      <c r="R20" s="76">
        <f t="shared" si="1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2"/>
        <v/>
      </c>
      <c r="Q21" s="104"/>
      <c r="R21" s="76">
        <f t="shared" si="1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t="shared" si="2"/>
        <v/>
      </c>
      <c r="Q22" s="104"/>
      <c r="R22" s="76">
        <f t="shared" si="1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61"/>
      <c r="R23" s="76">
        <f t="shared" si="1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1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104"/>
      <c r="R25" s="76">
        <f t="shared" si="1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2"/>
        <v/>
      </c>
      <c r="Q26" s="104"/>
      <c r="R26" s="76">
        <f t="shared" si="1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/>
      <c r="Q27" s="104"/>
      <c r="R27" s="76">
        <f t="shared" si="1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/>
      <c r="Q28" s="104"/>
      <c r="R28" s="76">
        <f t="shared" si="1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/>
      <c r="Q29" s="61"/>
      <c r="R29" s="76">
        <f t="shared" si="1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/>
      <c r="Q30" s="61"/>
      <c r="R30" s="76">
        <f t="shared" si="1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/>
      <c r="Q31" s="61"/>
      <c r="R31" s="76">
        <f t="shared" si="1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/>
      <c r="Q32" s="104"/>
      <c r="R32" s="76">
        <f t="shared" si="1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/>
      <c r="Q33" s="104"/>
      <c r="R33" s="76">
        <f t="shared" si="1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/>
      <c r="Q34" s="104"/>
      <c r="R34" s="76">
        <f t="shared" si="1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/>
      <c r="Q35" s="104"/>
      <c r="R35" s="76">
        <f t="shared" si="1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/>
      <c r="Q36" s="104"/>
      <c r="R36" s="76">
        <f t="shared" si="1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/>
      <c r="Q37" s="104"/>
      <c r="R37" s="76">
        <f t="shared" si="1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/>
      <c r="Q38" s="104"/>
      <c r="R38" s="76">
        <f t="shared" si="1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/>
      <c r="Q39" s="104"/>
      <c r="R39" s="76">
        <f t="shared" si="1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/>
      <c r="Q40" s="104"/>
      <c r="R40" s="76">
        <f t="shared" si="1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/>
      <c r="Q41" s="104"/>
      <c r="R41" s="76">
        <f t="shared" si="1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/>
      <c r="Q42" s="104"/>
      <c r="R42" s="76">
        <f t="shared" si="1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/>
      <c r="Q43" s="104"/>
      <c r="R43" s="76">
        <f t="shared" si="1"/>
        <v>0</v>
      </c>
    </row>
    <row r="44" spans="1:18" ht="15.75" customHeight="1">
      <c r="A44" s="196">
        <v>22</v>
      </c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/>
      <c r="Q44" s="104"/>
      <c r="R44" s="76">
        <f t="shared" si="1"/>
        <v>0</v>
      </c>
    </row>
    <row r="45" spans="1:18" ht="15.75" customHeight="1">
      <c r="A45" s="196">
        <v>20</v>
      </c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/>
      <c r="Q45" s="104"/>
      <c r="R45" s="76">
        <f t="shared" si="1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W12" sqref="W12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73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  <c r="AA1" s="24"/>
    </row>
    <row r="2" spans="2:27" ht="15.75" customHeight="1">
      <c r="B2" s="325" t="s">
        <v>99</v>
      </c>
      <c r="C2" s="326"/>
      <c r="D2" s="314"/>
      <c r="E2" s="307" t="s">
        <v>74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561</v>
      </c>
      <c r="V2" s="109" t="s">
        <v>101</v>
      </c>
      <c r="W2" s="24"/>
      <c r="X2" s="199" t="s">
        <v>103</v>
      </c>
      <c r="Y2" s="24">
        <v>2</v>
      </c>
      <c r="Z2" s="24" t="s">
        <v>105</v>
      </c>
      <c r="AA2" s="24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121</v>
      </c>
      <c r="V3" s="305" t="s">
        <v>106</v>
      </c>
      <c r="W3" s="306"/>
      <c r="X3" s="200">
        <f>SUM(W1*4+W2*4+Y1*2+Y2*2+AA1+AA2)</f>
        <v>8</v>
      </c>
    </row>
    <row r="4" spans="3:21" ht="23.25" customHeight="1">
      <c r="C4" s="330"/>
      <c r="D4" s="331"/>
      <c r="E4" s="331"/>
      <c r="F4" s="336">
        <v>561</v>
      </c>
      <c r="G4" s="337"/>
      <c r="H4" s="334"/>
      <c r="I4" s="335"/>
      <c r="J4" s="335"/>
      <c r="K4" s="335"/>
      <c r="L4" s="340">
        <v>121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86">
        <v>54</v>
      </c>
      <c r="D6" s="20">
        <v>12</v>
      </c>
      <c r="E6" s="20"/>
      <c r="F6" s="20">
        <v>6</v>
      </c>
      <c r="G6" s="20">
        <v>9</v>
      </c>
      <c r="H6" s="20">
        <v>9</v>
      </c>
      <c r="I6" s="20">
        <v>11</v>
      </c>
      <c r="J6" s="20">
        <v>8</v>
      </c>
      <c r="K6" s="20">
        <v>8</v>
      </c>
      <c r="L6" s="20">
        <v>9</v>
      </c>
      <c r="M6" s="20">
        <v>8</v>
      </c>
      <c r="N6" s="20"/>
      <c r="O6" s="21"/>
      <c r="P6" s="19">
        <f aca="true" t="shared" si="0" ref="P6:P13">IF(C6="","",SUM(D6:N6)-(O6))</f>
        <v>80</v>
      </c>
      <c r="Q6" s="104" t="s">
        <v>138</v>
      </c>
      <c r="R6" s="76">
        <f aca="true" t="shared" si="1" ref="R6:R21">SUM(D6:F6)</f>
        <v>18</v>
      </c>
    </row>
    <row r="7" spans="1:23" ht="15.75" customHeight="1">
      <c r="A7" s="196">
        <v>2</v>
      </c>
      <c r="B7" s="30">
        <v>2021</v>
      </c>
      <c r="C7" s="190" t="s">
        <v>164</v>
      </c>
      <c r="D7" s="20">
        <v>12</v>
      </c>
      <c r="E7" s="20"/>
      <c r="F7" s="20">
        <v>6</v>
      </c>
      <c r="G7" s="20">
        <v>8</v>
      </c>
      <c r="H7" s="20">
        <v>9</v>
      </c>
      <c r="I7" s="20">
        <v>11</v>
      </c>
      <c r="J7" s="20">
        <v>8</v>
      </c>
      <c r="K7" s="20">
        <v>8</v>
      </c>
      <c r="L7" s="20">
        <v>8</v>
      </c>
      <c r="M7" s="20">
        <v>8</v>
      </c>
      <c r="N7" s="20"/>
      <c r="O7" s="21"/>
      <c r="P7" s="19">
        <f t="shared" si="0"/>
        <v>78</v>
      </c>
      <c r="Q7" s="104" t="s">
        <v>140</v>
      </c>
      <c r="R7" s="76">
        <f t="shared" si="1"/>
        <v>18</v>
      </c>
      <c r="T7" s="338" t="s">
        <v>82</v>
      </c>
      <c r="U7" s="339"/>
      <c r="V7" s="106" t="s">
        <v>63</v>
      </c>
      <c r="W7" s="213" t="s">
        <v>137</v>
      </c>
    </row>
    <row r="8" spans="1:23" ht="15.75" customHeight="1">
      <c r="A8" s="196">
        <v>3</v>
      </c>
      <c r="B8" s="30">
        <v>2021</v>
      </c>
      <c r="C8" s="186">
        <v>20</v>
      </c>
      <c r="D8" s="20">
        <v>13</v>
      </c>
      <c r="E8" s="20"/>
      <c r="F8" s="20">
        <v>7</v>
      </c>
      <c r="G8" s="20">
        <v>8</v>
      </c>
      <c r="H8" s="20"/>
      <c r="I8" s="20">
        <v>11</v>
      </c>
      <c r="J8" s="20">
        <v>10</v>
      </c>
      <c r="K8" s="20">
        <v>9</v>
      </c>
      <c r="L8" s="20">
        <v>9</v>
      </c>
      <c r="M8" s="20">
        <v>9</v>
      </c>
      <c r="N8" s="20"/>
      <c r="O8" s="21"/>
      <c r="P8" s="19">
        <f t="shared" si="0"/>
        <v>76</v>
      </c>
      <c r="Q8" s="104" t="s">
        <v>138</v>
      </c>
      <c r="R8" s="76">
        <f t="shared" si="1"/>
        <v>20</v>
      </c>
      <c r="T8" s="338" t="s">
        <v>83</v>
      </c>
      <c r="U8" s="339"/>
      <c r="V8" s="106" t="s">
        <v>63</v>
      </c>
      <c r="W8" s="114">
        <v>302</v>
      </c>
    </row>
    <row r="9" spans="1:23" ht="15.75" customHeight="1">
      <c r="A9" s="196">
        <v>4</v>
      </c>
      <c r="B9" s="30">
        <v>2021</v>
      </c>
      <c r="C9" s="186">
        <v>22</v>
      </c>
      <c r="D9" s="20">
        <v>14</v>
      </c>
      <c r="E9" s="20"/>
      <c r="F9" s="20">
        <v>6</v>
      </c>
      <c r="G9" s="20">
        <v>8</v>
      </c>
      <c r="H9" s="20"/>
      <c r="I9" s="20">
        <v>11</v>
      </c>
      <c r="J9" s="20">
        <v>9</v>
      </c>
      <c r="K9" s="20">
        <v>9</v>
      </c>
      <c r="L9" s="20">
        <v>9</v>
      </c>
      <c r="M9" s="20">
        <v>8</v>
      </c>
      <c r="N9" s="20"/>
      <c r="O9" s="21"/>
      <c r="P9" s="19">
        <f t="shared" si="0"/>
        <v>74</v>
      </c>
      <c r="Q9" s="104" t="s">
        <v>138</v>
      </c>
      <c r="R9" s="76">
        <f t="shared" si="1"/>
        <v>20</v>
      </c>
      <c r="T9" s="338" t="s">
        <v>84</v>
      </c>
      <c r="U9" s="339"/>
      <c r="V9" s="106" t="s">
        <v>63</v>
      </c>
      <c r="W9" s="114">
        <v>259</v>
      </c>
    </row>
    <row r="10" spans="1:18" ht="15.75" customHeight="1">
      <c r="A10" s="196">
        <v>5</v>
      </c>
      <c r="B10" s="30">
        <v>2021</v>
      </c>
      <c r="C10" s="186">
        <v>28</v>
      </c>
      <c r="D10" s="20">
        <v>12</v>
      </c>
      <c r="E10" s="20"/>
      <c r="F10" s="20">
        <v>7</v>
      </c>
      <c r="G10" s="20">
        <v>8</v>
      </c>
      <c r="H10" s="20"/>
      <c r="I10" s="20">
        <v>11</v>
      </c>
      <c r="J10" s="20">
        <v>9</v>
      </c>
      <c r="K10" s="20">
        <v>9</v>
      </c>
      <c r="L10" s="20">
        <v>8</v>
      </c>
      <c r="M10" s="20">
        <v>8</v>
      </c>
      <c r="N10" s="20"/>
      <c r="O10" s="21"/>
      <c r="P10" s="19">
        <f t="shared" si="0"/>
        <v>72</v>
      </c>
      <c r="Q10" s="104" t="s">
        <v>138</v>
      </c>
      <c r="R10" s="76">
        <f t="shared" si="1"/>
        <v>19</v>
      </c>
    </row>
    <row r="11" spans="1:23" ht="15.75" customHeight="1">
      <c r="A11" s="196">
        <v>6</v>
      </c>
      <c r="B11" s="30">
        <v>2021</v>
      </c>
      <c r="C11" s="190" t="s">
        <v>150</v>
      </c>
      <c r="D11" s="20">
        <v>12</v>
      </c>
      <c r="E11" s="20"/>
      <c r="F11" s="20"/>
      <c r="G11" s="20">
        <v>7</v>
      </c>
      <c r="H11" s="20"/>
      <c r="I11" s="20">
        <v>11</v>
      </c>
      <c r="J11" s="20">
        <v>9</v>
      </c>
      <c r="K11" s="20">
        <v>7</v>
      </c>
      <c r="L11" s="20">
        <v>7</v>
      </c>
      <c r="M11" s="20">
        <v>8</v>
      </c>
      <c r="N11" s="20"/>
      <c r="O11" s="21"/>
      <c r="P11" s="19">
        <f t="shared" si="0"/>
        <v>61</v>
      </c>
      <c r="Q11" s="104" t="s">
        <v>140</v>
      </c>
      <c r="R11" s="76">
        <f t="shared" si="1"/>
        <v>12</v>
      </c>
      <c r="T11" s="338" t="s">
        <v>81</v>
      </c>
      <c r="U11" s="339"/>
      <c r="V11" s="106" t="s">
        <v>63</v>
      </c>
      <c r="W11" s="114">
        <v>561</v>
      </c>
    </row>
    <row r="12" spans="1:18" ht="15.75" customHeight="1">
      <c r="A12" s="196">
        <v>7</v>
      </c>
      <c r="B12" s="30">
        <v>2021</v>
      </c>
      <c r="C12" s="190" t="s">
        <v>177</v>
      </c>
      <c r="D12" s="20"/>
      <c r="E12" s="20"/>
      <c r="F12" s="20">
        <v>7</v>
      </c>
      <c r="G12" s="20">
        <v>8</v>
      </c>
      <c r="H12" s="20"/>
      <c r="I12" s="20">
        <v>11</v>
      </c>
      <c r="J12" s="20">
        <v>8</v>
      </c>
      <c r="K12" s="20">
        <v>9</v>
      </c>
      <c r="L12" s="20">
        <v>9</v>
      </c>
      <c r="M12" s="20">
        <v>8</v>
      </c>
      <c r="N12" s="20"/>
      <c r="O12" s="21"/>
      <c r="P12" s="19">
        <f t="shared" si="0"/>
        <v>60</v>
      </c>
      <c r="Q12" s="104" t="s">
        <v>140</v>
      </c>
      <c r="R12" s="76">
        <f t="shared" si="1"/>
        <v>7</v>
      </c>
    </row>
    <row r="13" spans="1:18" ht="15.75" customHeight="1">
      <c r="A13" s="196">
        <v>8</v>
      </c>
      <c r="B13" s="30">
        <v>2021</v>
      </c>
      <c r="C13" s="190" t="s">
        <v>178</v>
      </c>
      <c r="D13" s="20"/>
      <c r="E13" s="20"/>
      <c r="F13" s="20">
        <v>7</v>
      </c>
      <c r="G13" s="20">
        <v>9</v>
      </c>
      <c r="H13" s="20"/>
      <c r="I13" s="20">
        <v>10</v>
      </c>
      <c r="J13" s="20">
        <v>8</v>
      </c>
      <c r="K13" s="20">
        <v>9</v>
      </c>
      <c r="L13" s="20">
        <v>9</v>
      </c>
      <c r="M13" s="20">
        <v>8</v>
      </c>
      <c r="N13" s="20"/>
      <c r="O13" s="21"/>
      <c r="P13" s="19">
        <f t="shared" si="0"/>
        <v>60</v>
      </c>
      <c r="Q13" s="104" t="s">
        <v>140</v>
      </c>
      <c r="R13" s="76">
        <f t="shared" si="1"/>
        <v>7</v>
      </c>
    </row>
    <row r="14" spans="1:18" ht="15.75" customHeight="1">
      <c r="A14" s="196"/>
      <c r="B14" s="197"/>
      <c r="C14" s="18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9" t="str">
        <f aca="true" t="shared" si="2" ref="P14:P28">IF(C14="","",SUM(D14:N14)-(O14))</f>
        <v/>
      </c>
      <c r="Q14" s="104"/>
      <c r="R14" s="76">
        <f t="shared" si="1"/>
        <v>0</v>
      </c>
    </row>
    <row r="15" spans="1:18" ht="15.75" customHeight="1">
      <c r="A15" s="196"/>
      <c r="B15" s="197"/>
      <c r="C15" s="18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9" t="str">
        <f t="shared" si="2"/>
        <v/>
      </c>
      <c r="Q15" s="104"/>
      <c r="R15" s="76">
        <f t="shared" si="1"/>
        <v>0</v>
      </c>
    </row>
    <row r="16" spans="1:18" ht="15.75" customHeight="1">
      <c r="A16" s="196"/>
      <c r="B16" s="197"/>
      <c r="C16" s="19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9" t="str">
        <f t="shared" si="2"/>
        <v/>
      </c>
      <c r="Q16" s="104"/>
      <c r="R16" s="76">
        <f t="shared" si="1"/>
        <v>0</v>
      </c>
    </row>
    <row r="17" spans="1:18" ht="15.75" customHeight="1">
      <c r="A17" s="196"/>
      <c r="B17" s="197"/>
      <c r="C17" s="19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9" t="str">
        <f t="shared" si="2"/>
        <v/>
      </c>
      <c r="Q17" s="104"/>
      <c r="R17" s="76">
        <f t="shared" si="1"/>
        <v>0</v>
      </c>
    </row>
    <row r="18" spans="1:18" ht="15.75" customHeight="1">
      <c r="A18" s="196"/>
      <c r="B18" s="197"/>
      <c r="C18" s="19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t="shared" si="2"/>
        <v/>
      </c>
      <c r="Q18" s="104"/>
      <c r="R18" s="76">
        <f t="shared" si="1"/>
        <v>0</v>
      </c>
    </row>
    <row r="19" spans="1:18" ht="15.75" customHeight="1">
      <c r="A19" s="196"/>
      <c r="B19" s="197"/>
      <c r="C19" s="19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9" t="str">
        <f t="shared" si="2"/>
        <v/>
      </c>
      <c r="Q19" s="104"/>
      <c r="R19" s="76">
        <f t="shared" si="1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2"/>
        <v/>
      </c>
      <c r="Q20" s="104"/>
      <c r="R20" s="76">
        <f t="shared" si="1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2"/>
        <v/>
      </c>
      <c r="Q21" s="104"/>
      <c r="R21" s="76">
        <f t="shared" si="1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t="shared" si="2"/>
        <v/>
      </c>
      <c r="Q22" s="104"/>
      <c r="R22" s="76">
        <f aca="true" t="shared" si="3" ref="R22:R45">SUM(D22:F22)</f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61"/>
      <c r="R23" s="76">
        <f t="shared" si="3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3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104"/>
      <c r="R25" s="76">
        <f t="shared" si="3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2"/>
        <v/>
      </c>
      <c r="Q26" s="104"/>
      <c r="R26" s="76">
        <f t="shared" si="3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2"/>
        <v/>
      </c>
      <c r="Q27" s="104"/>
      <c r="R27" s="76">
        <f t="shared" si="3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2"/>
        <v/>
      </c>
      <c r="Q28" s="104"/>
      <c r="R28" s="76">
        <f t="shared" si="3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aca="true" t="shared" si="4" ref="P29:P37">IF(C29="","",SUM(D29:N29)-(O29))</f>
        <v/>
      </c>
      <c r="Q29" s="61"/>
      <c r="R29" s="76">
        <f t="shared" si="3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4"/>
        <v/>
      </c>
      <c r="Q30" s="61"/>
      <c r="R30" s="76">
        <f t="shared" si="3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4"/>
        <v/>
      </c>
      <c r="Q31" s="61"/>
      <c r="R31" s="76">
        <f t="shared" si="3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4"/>
        <v/>
      </c>
      <c r="Q32" s="104"/>
      <c r="R32" s="76">
        <f t="shared" si="3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4"/>
        <v/>
      </c>
      <c r="Q33" s="104"/>
      <c r="R33" s="76">
        <f t="shared" si="3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4"/>
        <v/>
      </c>
      <c r="Q34" s="104"/>
      <c r="R34" s="76">
        <f t="shared" si="3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4"/>
        <v/>
      </c>
      <c r="Q35" s="104"/>
      <c r="R35" s="76">
        <f t="shared" si="3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4"/>
        <v/>
      </c>
      <c r="Q36" s="104"/>
      <c r="R36" s="76">
        <f t="shared" si="3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4"/>
        <v/>
      </c>
      <c r="Q37" s="104"/>
      <c r="R37" s="76">
        <f t="shared" si="3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aca="true" t="shared" si="5" ref="P38:P45">IF(C38="","",SUM(D38:N38)-(O38))</f>
        <v/>
      </c>
      <c r="Q38" s="104"/>
      <c r="R38" s="76">
        <f t="shared" si="3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5"/>
        <v/>
      </c>
      <c r="Q39" s="104"/>
      <c r="R39" s="76">
        <f t="shared" si="3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5"/>
        <v/>
      </c>
      <c r="Q40" s="104"/>
      <c r="R40" s="76">
        <f t="shared" si="3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5"/>
        <v/>
      </c>
      <c r="Q41" s="104"/>
      <c r="R41" s="76">
        <f t="shared" si="3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5"/>
        <v/>
      </c>
      <c r="Q42" s="104"/>
      <c r="R42" s="76">
        <f t="shared" si="3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5"/>
        <v/>
      </c>
      <c r="Q43" s="104"/>
      <c r="R43" s="76">
        <f t="shared" si="3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5"/>
        <v/>
      </c>
      <c r="Q44" s="104"/>
      <c r="R44" s="76">
        <f t="shared" si="3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5"/>
        <v/>
      </c>
      <c r="Q45" s="104"/>
      <c r="R45" s="76">
        <f t="shared" si="3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T16" sqref="T16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110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>
        <v>2</v>
      </c>
      <c r="Z1" s="24" t="s">
        <v>104</v>
      </c>
      <c r="AA1" s="1">
        <v>4</v>
      </c>
    </row>
    <row r="2" spans="2:27" ht="15.75" customHeight="1">
      <c r="B2" s="325" t="s">
        <v>99</v>
      </c>
      <c r="C2" s="326"/>
      <c r="D2" s="314"/>
      <c r="E2" s="307" t="s">
        <v>111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820</v>
      </c>
      <c r="V2" s="109" t="s">
        <v>101</v>
      </c>
      <c r="W2" s="24"/>
      <c r="X2" s="199" t="s">
        <v>103</v>
      </c>
      <c r="Y2" s="24"/>
      <c r="Z2" s="24" t="s">
        <v>105</v>
      </c>
      <c r="AA2" s="1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159</v>
      </c>
      <c r="V3" s="305" t="s">
        <v>106</v>
      </c>
      <c r="W3" s="306"/>
      <c r="X3" s="200">
        <f>SUM(W1*4+W2*4+Y1*2+Y2*2+AA1+AA2)</f>
        <v>12</v>
      </c>
    </row>
    <row r="4" spans="3:21" ht="23.25" customHeight="1">
      <c r="C4" s="330"/>
      <c r="D4" s="331"/>
      <c r="E4" s="331"/>
      <c r="F4" s="336">
        <v>820</v>
      </c>
      <c r="G4" s="337"/>
      <c r="H4" s="334"/>
      <c r="I4" s="335"/>
      <c r="J4" s="335"/>
      <c r="K4" s="335"/>
      <c r="L4" s="340">
        <v>159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2020</v>
      </c>
      <c r="C6" s="189">
        <v>38</v>
      </c>
      <c r="D6" s="20">
        <v>12</v>
      </c>
      <c r="E6" s="20">
        <v>9</v>
      </c>
      <c r="F6" s="20">
        <v>8</v>
      </c>
      <c r="G6" s="20">
        <v>8</v>
      </c>
      <c r="H6" s="20">
        <v>10</v>
      </c>
      <c r="I6" s="20">
        <v>13</v>
      </c>
      <c r="J6" s="20">
        <v>10</v>
      </c>
      <c r="K6" s="20">
        <v>9</v>
      </c>
      <c r="L6" s="20">
        <v>9</v>
      </c>
      <c r="M6" s="20">
        <v>9</v>
      </c>
      <c r="N6" s="20"/>
      <c r="O6" s="21"/>
      <c r="P6" s="19">
        <f aca="true" t="shared" si="0" ref="P6:P17">IF(C6="","",SUM(D6:N6)-(O6))</f>
        <v>97</v>
      </c>
      <c r="Q6" s="104" t="s">
        <v>138</v>
      </c>
      <c r="R6" s="76">
        <f aca="true" t="shared" si="1" ref="R6:R17">SUM(D6:F6)</f>
        <v>29</v>
      </c>
    </row>
    <row r="7" spans="1:23" ht="15.75" customHeight="1">
      <c r="A7" s="196">
        <v>2</v>
      </c>
      <c r="B7" s="30">
        <v>2021</v>
      </c>
      <c r="C7" s="189" t="s">
        <v>157</v>
      </c>
      <c r="D7" s="20">
        <v>13</v>
      </c>
      <c r="E7" s="20">
        <v>9</v>
      </c>
      <c r="F7" s="20"/>
      <c r="G7" s="20">
        <v>7</v>
      </c>
      <c r="H7" s="20">
        <v>10</v>
      </c>
      <c r="I7" s="20">
        <v>10</v>
      </c>
      <c r="J7" s="20">
        <v>9</v>
      </c>
      <c r="K7" s="20">
        <v>9</v>
      </c>
      <c r="L7" s="20">
        <v>8</v>
      </c>
      <c r="M7" s="20">
        <v>9</v>
      </c>
      <c r="N7" s="30"/>
      <c r="O7" s="30"/>
      <c r="P7" s="19">
        <f t="shared" si="0"/>
        <v>84</v>
      </c>
      <c r="Q7" s="61" t="s">
        <v>140</v>
      </c>
      <c r="R7" s="76">
        <f t="shared" si="1"/>
        <v>22</v>
      </c>
      <c r="T7" s="338" t="s">
        <v>82</v>
      </c>
      <c r="U7" s="339"/>
      <c r="V7" s="106" t="s">
        <v>63</v>
      </c>
      <c r="W7" s="213" t="s">
        <v>137</v>
      </c>
    </row>
    <row r="8" spans="1:23" ht="15.75" customHeight="1">
      <c r="A8" s="196">
        <v>3</v>
      </c>
      <c r="B8" s="30">
        <v>2020</v>
      </c>
      <c r="C8" s="189">
        <v>164</v>
      </c>
      <c r="D8" s="30"/>
      <c r="E8" s="30">
        <v>9</v>
      </c>
      <c r="F8" s="30">
        <v>6</v>
      </c>
      <c r="G8" s="30">
        <v>8</v>
      </c>
      <c r="H8" s="30">
        <v>10</v>
      </c>
      <c r="I8" s="30">
        <v>12</v>
      </c>
      <c r="J8" s="30">
        <v>10</v>
      </c>
      <c r="K8" s="30">
        <v>9</v>
      </c>
      <c r="L8" s="30">
        <v>9</v>
      </c>
      <c r="M8" s="30">
        <v>8</v>
      </c>
      <c r="N8" s="30"/>
      <c r="O8" s="30"/>
      <c r="P8" s="19">
        <f t="shared" si="0"/>
        <v>81</v>
      </c>
      <c r="Q8" s="104" t="s">
        <v>138</v>
      </c>
      <c r="R8" s="76">
        <f t="shared" si="1"/>
        <v>15</v>
      </c>
      <c r="T8" s="338" t="s">
        <v>83</v>
      </c>
      <c r="U8" s="339"/>
      <c r="V8" s="106" t="s">
        <v>63</v>
      </c>
      <c r="W8" s="114">
        <v>331</v>
      </c>
    </row>
    <row r="9" spans="1:23" ht="15.75" customHeight="1">
      <c r="A9" s="196">
        <v>4</v>
      </c>
      <c r="B9" s="30">
        <v>2020</v>
      </c>
      <c r="C9" s="189">
        <v>67</v>
      </c>
      <c r="D9" s="20"/>
      <c r="E9" s="20">
        <v>9</v>
      </c>
      <c r="F9" s="20">
        <v>6</v>
      </c>
      <c r="G9" s="20">
        <v>8</v>
      </c>
      <c r="H9" s="20">
        <v>10</v>
      </c>
      <c r="I9" s="20">
        <v>13</v>
      </c>
      <c r="J9" s="20">
        <v>9</v>
      </c>
      <c r="K9" s="20">
        <v>9</v>
      </c>
      <c r="L9" s="20">
        <v>8</v>
      </c>
      <c r="M9" s="20">
        <v>8</v>
      </c>
      <c r="N9" s="20"/>
      <c r="O9" s="21"/>
      <c r="P9" s="19">
        <f t="shared" si="0"/>
        <v>80</v>
      </c>
      <c r="Q9" s="104" t="s">
        <v>138</v>
      </c>
      <c r="R9" s="76">
        <f t="shared" si="1"/>
        <v>15</v>
      </c>
      <c r="T9" s="338" t="s">
        <v>84</v>
      </c>
      <c r="U9" s="339"/>
      <c r="V9" s="106" t="s">
        <v>63</v>
      </c>
      <c r="W9" s="114">
        <v>301</v>
      </c>
    </row>
    <row r="10" spans="1:18" ht="15.75" customHeight="1">
      <c r="A10" s="196">
        <v>5</v>
      </c>
      <c r="B10" s="30">
        <v>2021</v>
      </c>
      <c r="C10" s="189" t="s">
        <v>159</v>
      </c>
      <c r="D10" s="20">
        <v>13</v>
      </c>
      <c r="E10" s="20">
        <v>9</v>
      </c>
      <c r="F10" s="20">
        <v>6</v>
      </c>
      <c r="G10" s="20">
        <v>6</v>
      </c>
      <c r="H10" s="20"/>
      <c r="I10" s="20">
        <v>10</v>
      </c>
      <c r="J10" s="20">
        <v>8</v>
      </c>
      <c r="K10" s="20">
        <v>8</v>
      </c>
      <c r="L10" s="20">
        <v>8</v>
      </c>
      <c r="M10" s="20">
        <v>9</v>
      </c>
      <c r="N10" s="30"/>
      <c r="O10" s="30"/>
      <c r="P10" s="19">
        <f t="shared" si="0"/>
        <v>77</v>
      </c>
      <c r="Q10" s="61" t="s">
        <v>140</v>
      </c>
      <c r="R10" s="76">
        <f t="shared" si="1"/>
        <v>28</v>
      </c>
    </row>
    <row r="11" spans="1:23" ht="15.75" customHeight="1">
      <c r="A11" s="196">
        <v>6</v>
      </c>
      <c r="B11" s="30">
        <v>2020</v>
      </c>
      <c r="C11" s="189">
        <v>146</v>
      </c>
      <c r="D11" s="30"/>
      <c r="E11" s="30"/>
      <c r="F11" s="30">
        <v>8</v>
      </c>
      <c r="G11" s="30">
        <v>8</v>
      </c>
      <c r="H11" s="30">
        <v>10</v>
      </c>
      <c r="I11" s="30">
        <v>12</v>
      </c>
      <c r="J11" s="30">
        <v>9</v>
      </c>
      <c r="K11" s="30">
        <v>9</v>
      </c>
      <c r="L11" s="30">
        <v>8</v>
      </c>
      <c r="M11" s="30">
        <v>9</v>
      </c>
      <c r="N11" s="30"/>
      <c r="O11" s="30"/>
      <c r="P11" s="19">
        <f t="shared" si="0"/>
        <v>73</v>
      </c>
      <c r="Q11" s="104" t="s">
        <v>138</v>
      </c>
      <c r="R11" s="76">
        <f t="shared" si="1"/>
        <v>8</v>
      </c>
      <c r="T11" s="338" t="s">
        <v>81</v>
      </c>
      <c r="U11" s="339"/>
      <c r="V11" s="106" t="s">
        <v>63</v>
      </c>
      <c r="W11" s="114">
        <f>SUM(P6:P13)</f>
        <v>632</v>
      </c>
    </row>
    <row r="12" spans="1:18" ht="15.75" customHeight="1">
      <c r="A12" s="196">
        <v>7</v>
      </c>
      <c r="B12" s="30">
        <v>2020</v>
      </c>
      <c r="C12" s="189" t="s">
        <v>144</v>
      </c>
      <c r="D12" s="30">
        <v>12</v>
      </c>
      <c r="E12" s="30">
        <v>9</v>
      </c>
      <c r="F12" s="30">
        <v>6</v>
      </c>
      <c r="G12" s="30">
        <v>6</v>
      </c>
      <c r="H12" s="30">
        <v>0</v>
      </c>
      <c r="I12" s="30">
        <v>10</v>
      </c>
      <c r="J12" s="30">
        <v>7</v>
      </c>
      <c r="K12" s="30">
        <v>8</v>
      </c>
      <c r="L12" s="30">
        <v>7</v>
      </c>
      <c r="M12" s="30">
        <v>6</v>
      </c>
      <c r="N12" s="20"/>
      <c r="O12" s="21"/>
      <c r="P12" s="19">
        <f t="shared" si="0"/>
        <v>71</v>
      </c>
      <c r="Q12" s="104" t="s">
        <v>140</v>
      </c>
      <c r="R12" s="76">
        <f t="shared" si="1"/>
        <v>27</v>
      </c>
    </row>
    <row r="13" spans="1:18" ht="15.75" customHeight="1">
      <c r="A13" s="196">
        <v>8</v>
      </c>
      <c r="B13" s="30">
        <v>2020</v>
      </c>
      <c r="C13" s="189" t="s">
        <v>143</v>
      </c>
      <c r="D13" s="20"/>
      <c r="E13" s="20">
        <v>9</v>
      </c>
      <c r="F13" s="20">
        <v>6</v>
      </c>
      <c r="G13" s="20">
        <v>6</v>
      </c>
      <c r="H13" s="20">
        <v>9</v>
      </c>
      <c r="I13" s="20">
        <v>10</v>
      </c>
      <c r="J13" s="20">
        <v>8</v>
      </c>
      <c r="K13" s="20">
        <v>8</v>
      </c>
      <c r="L13" s="20">
        <v>7</v>
      </c>
      <c r="M13" s="20">
        <v>6</v>
      </c>
      <c r="N13" s="20"/>
      <c r="O13" s="21"/>
      <c r="P13" s="19">
        <f t="shared" si="0"/>
        <v>69</v>
      </c>
      <c r="Q13" s="104" t="s">
        <v>140</v>
      </c>
      <c r="R13" s="76">
        <f t="shared" si="1"/>
        <v>15</v>
      </c>
    </row>
    <row r="14" spans="1:18" ht="15.75" customHeight="1">
      <c r="A14" s="196">
        <v>9</v>
      </c>
      <c r="B14" s="30">
        <v>2021</v>
      </c>
      <c r="C14" s="189" t="s">
        <v>158</v>
      </c>
      <c r="D14" s="30">
        <v>12</v>
      </c>
      <c r="E14" s="30"/>
      <c r="F14" s="30">
        <v>6</v>
      </c>
      <c r="G14" s="30">
        <v>8</v>
      </c>
      <c r="H14" s="30"/>
      <c r="I14" s="30">
        <v>10</v>
      </c>
      <c r="J14" s="30">
        <v>8</v>
      </c>
      <c r="K14" s="30">
        <v>8</v>
      </c>
      <c r="L14" s="30">
        <v>8</v>
      </c>
      <c r="M14" s="30">
        <v>8</v>
      </c>
      <c r="N14" s="30"/>
      <c r="O14" s="30"/>
      <c r="P14" s="19">
        <f t="shared" si="0"/>
        <v>68</v>
      </c>
      <c r="Q14" s="104" t="s">
        <v>140</v>
      </c>
      <c r="R14" s="76">
        <f t="shared" si="1"/>
        <v>18</v>
      </c>
    </row>
    <row r="15" spans="1:18" ht="15.75" customHeight="1">
      <c r="A15" s="196">
        <v>10</v>
      </c>
      <c r="B15" s="30">
        <v>2020</v>
      </c>
      <c r="C15" s="189" t="s">
        <v>141</v>
      </c>
      <c r="D15" s="30"/>
      <c r="E15" s="30">
        <v>9</v>
      </c>
      <c r="F15" s="30">
        <v>6</v>
      </c>
      <c r="G15" s="30">
        <v>6</v>
      </c>
      <c r="H15" s="30"/>
      <c r="I15" s="30">
        <v>10</v>
      </c>
      <c r="J15" s="30">
        <v>8</v>
      </c>
      <c r="K15" s="30">
        <v>8</v>
      </c>
      <c r="L15" s="30">
        <v>7</v>
      </c>
      <c r="M15" s="30">
        <v>6</v>
      </c>
      <c r="N15" s="30"/>
      <c r="O15" s="30"/>
      <c r="P15" s="19">
        <f t="shared" si="0"/>
        <v>60</v>
      </c>
      <c r="Q15" s="104" t="s">
        <v>140</v>
      </c>
      <c r="R15" s="76">
        <f t="shared" si="1"/>
        <v>15</v>
      </c>
    </row>
    <row r="16" spans="1:18" ht="15.75" customHeight="1">
      <c r="A16" s="196">
        <v>11</v>
      </c>
      <c r="B16" s="30">
        <v>2020</v>
      </c>
      <c r="C16" s="189" t="s">
        <v>142</v>
      </c>
      <c r="D16" s="30"/>
      <c r="E16" s="30">
        <v>9</v>
      </c>
      <c r="F16" s="30">
        <v>6</v>
      </c>
      <c r="G16" s="30">
        <v>6</v>
      </c>
      <c r="H16" s="30"/>
      <c r="I16" s="30">
        <v>10</v>
      </c>
      <c r="J16" s="30">
        <v>7</v>
      </c>
      <c r="K16" s="30">
        <v>8</v>
      </c>
      <c r="L16" s="30">
        <v>8</v>
      </c>
      <c r="M16" s="30">
        <v>6</v>
      </c>
      <c r="N16" s="30"/>
      <c r="O16" s="30"/>
      <c r="P16" s="19">
        <f t="shared" si="0"/>
        <v>60</v>
      </c>
      <c r="Q16" s="104" t="s">
        <v>140</v>
      </c>
      <c r="R16" s="76">
        <f t="shared" si="1"/>
        <v>15</v>
      </c>
    </row>
    <row r="17" spans="1:18" ht="15.75" customHeight="1">
      <c r="A17" s="196">
        <v>12</v>
      </c>
      <c r="B17" s="30">
        <v>2021</v>
      </c>
      <c r="C17" s="189" t="s">
        <v>160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0"/>
      <c r="O17" s="30"/>
      <c r="P17" s="19">
        <f t="shared" si="0"/>
        <v>0</v>
      </c>
      <c r="Q17" s="104" t="s">
        <v>140</v>
      </c>
      <c r="R17" s="76">
        <f t="shared" si="1"/>
        <v>0</v>
      </c>
    </row>
    <row r="18" spans="1:18" ht="15.75" customHeight="1">
      <c r="A18" s="196"/>
      <c r="B18" s="197"/>
      <c r="C18" s="18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aca="true" t="shared" si="2" ref="P18:P25">IF(C18="","",SUM(D18:N18)-(O18))</f>
        <v/>
      </c>
      <c r="Q18" s="104"/>
      <c r="R18" s="76">
        <f aca="true" t="shared" si="3" ref="R18:R41">SUM(D18:F18)</f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2"/>
        <v/>
      </c>
      <c r="Q19" s="61"/>
      <c r="R19" s="76">
        <f t="shared" si="3"/>
        <v>0</v>
      </c>
    </row>
    <row r="20" spans="1:18" ht="15.75" customHeight="1">
      <c r="A20" s="196"/>
      <c r="B20" s="197"/>
      <c r="C20" s="18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9" t="str">
        <f t="shared" si="2"/>
        <v/>
      </c>
      <c r="Q20" s="104"/>
      <c r="R20" s="76">
        <f t="shared" si="3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2"/>
        <v/>
      </c>
      <c r="Q21" s="104"/>
      <c r="R21" s="76">
        <f t="shared" si="3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t="shared" si="2"/>
        <v/>
      </c>
      <c r="Q22" s="104"/>
      <c r="R22" s="76">
        <f t="shared" si="3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104"/>
      <c r="R23" s="76">
        <f t="shared" si="3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3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61"/>
      <c r="R25" s="76">
        <f t="shared" si="3"/>
        <v>0</v>
      </c>
    </row>
    <row r="26" spans="1:18" ht="15.75" customHeight="1">
      <c r="A26" s="196"/>
      <c r="B26" s="197"/>
      <c r="C26" s="18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9" t="str">
        <f aca="true" t="shared" si="4" ref="P26">IF(C26="","",SUM(D26:N26)-(O26))</f>
        <v/>
      </c>
      <c r="Q26" s="61"/>
      <c r="R26" s="76">
        <f t="shared" si="3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/>
      <c r="Q27" s="61"/>
      <c r="R27" s="76">
        <f t="shared" si="3"/>
        <v>0</v>
      </c>
    </row>
    <row r="28" spans="1:18" ht="15.75" customHeight="1">
      <c r="A28" s="196"/>
      <c r="B28" s="197"/>
      <c r="C28" s="18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104"/>
      <c r="R28" s="76">
        <f t="shared" si="3"/>
        <v>0</v>
      </c>
    </row>
    <row r="29" spans="1:18" ht="15.75" customHeight="1">
      <c r="A29" s="196"/>
      <c r="B29" s="197"/>
      <c r="C29" s="18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9"/>
      <c r="Q29" s="104"/>
      <c r="R29" s="76">
        <f t="shared" si="3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/>
      <c r="Q30" s="104"/>
      <c r="R30" s="76">
        <f t="shared" si="3"/>
        <v>0</v>
      </c>
    </row>
    <row r="31" spans="1:18" ht="15.75" customHeight="1">
      <c r="A31" s="196"/>
      <c r="B31" s="197"/>
      <c r="C31" s="18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9"/>
      <c r="Q31" s="104"/>
      <c r="R31" s="76">
        <f t="shared" si="3"/>
        <v>0</v>
      </c>
    </row>
    <row r="32" spans="1:20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/>
      <c r="Q32" s="104"/>
      <c r="R32" s="76">
        <f t="shared" si="3"/>
        <v>0</v>
      </c>
      <c r="S32" s="77"/>
      <c r="T32" s="77"/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/>
      <c r="Q33" s="104"/>
      <c r="R33" s="76">
        <f t="shared" si="3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/>
      <c r="Q34" s="104"/>
      <c r="R34" s="76">
        <f t="shared" si="3"/>
        <v>0</v>
      </c>
    </row>
    <row r="35" spans="1:18" ht="15.75" customHeight="1">
      <c r="A35" s="196"/>
      <c r="B35" s="197"/>
      <c r="C35" s="18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19"/>
      <c r="Q35" s="104"/>
      <c r="R35" s="76">
        <f t="shared" si="3"/>
        <v>0</v>
      </c>
    </row>
    <row r="36" spans="1:18" ht="15.75" customHeight="1">
      <c r="A36" s="196"/>
      <c r="B36" s="197"/>
      <c r="C36" s="18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9"/>
      <c r="Q36" s="104"/>
      <c r="R36" s="76">
        <f t="shared" si="3"/>
        <v>0</v>
      </c>
    </row>
    <row r="37" spans="1:18" ht="15.75" customHeight="1">
      <c r="A37" s="196"/>
      <c r="B37" s="197"/>
      <c r="C37" s="18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/>
      <c r="Q37" s="104"/>
      <c r="R37" s="76">
        <f t="shared" si="3"/>
        <v>0</v>
      </c>
    </row>
    <row r="38" spans="1:18" ht="15.75" customHeight="1">
      <c r="A38" s="196"/>
      <c r="B38" s="197"/>
      <c r="C38" s="18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19"/>
      <c r="Q38" s="104"/>
      <c r="R38" s="76">
        <f t="shared" si="3"/>
        <v>0</v>
      </c>
    </row>
    <row r="39" spans="1:18" ht="15.75" customHeight="1">
      <c r="A39" s="196"/>
      <c r="B39" s="197"/>
      <c r="C39" s="18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9"/>
      <c r="Q39" s="104"/>
      <c r="R39" s="76">
        <f t="shared" si="3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/>
      <c r="Q40" s="104"/>
      <c r="R40" s="76">
        <f t="shared" si="3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/>
      <c r="Q41" s="104"/>
      <c r="R41" s="76">
        <f t="shared" si="3"/>
        <v>0</v>
      </c>
    </row>
    <row r="42" spans="1:2" ht="15.75" customHeight="1">
      <c r="A42" s="24"/>
      <c r="B42" s="197"/>
    </row>
    <row r="43" spans="1:2" ht="15.75" customHeight="1">
      <c r="A43" s="24"/>
      <c r="B43" s="197"/>
    </row>
    <row r="44" spans="1:2" ht="15.75" customHeight="1">
      <c r="A44" s="24"/>
      <c r="B44" s="197"/>
    </row>
    <row r="45" spans="1:2" ht="15.75" customHeight="1">
      <c r="A45" s="24"/>
      <c r="B45" s="197"/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V13" sqref="V13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107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  <c r="AA1" s="63"/>
    </row>
    <row r="2" spans="2:27" ht="15.75" customHeight="1">
      <c r="B2" s="325" t="s">
        <v>99</v>
      </c>
      <c r="C2" s="326"/>
      <c r="D2" s="314"/>
      <c r="E2" s="307" t="s">
        <v>108</v>
      </c>
      <c r="F2" s="307"/>
      <c r="G2" s="310"/>
      <c r="H2" s="311" t="s">
        <v>56</v>
      </c>
      <c r="I2" s="312"/>
      <c r="J2" s="312"/>
      <c r="K2" s="313" t="s">
        <v>109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467</v>
      </c>
      <c r="V2" s="109" t="s">
        <v>101</v>
      </c>
      <c r="W2" s="24">
        <v>1</v>
      </c>
      <c r="X2" s="199" t="s">
        <v>103</v>
      </c>
      <c r="Y2" s="24">
        <v>2</v>
      </c>
      <c r="Z2" s="24" t="s">
        <v>105</v>
      </c>
      <c r="AA2" s="63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/>
      <c r="U3" s="163"/>
      <c r="V3" s="305" t="s">
        <v>106</v>
      </c>
      <c r="W3" s="306"/>
      <c r="X3" s="200">
        <f>SUM(W1*4+W2*4+Y1*2+Y2*2+AA1+AA2)</f>
        <v>12</v>
      </c>
    </row>
    <row r="4" spans="3:21" ht="23.25" customHeight="1">
      <c r="C4" s="330"/>
      <c r="D4" s="331"/>
      <c r="E4" s="331"/>
      <c r="F4" s="336"/>
      <c r="G4" s="337"/>
      <c r="H4" s="334"/>
      <c r="I4" s="335"/>
      <c r="J4" s="335"/>
      <c r="K4" s="335"/>
      <c r="L4" s="340"/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23" ht="15.75" customHeight="1">
      <c r="A6" s="196">
        <v>1</v>
      </c>
      <c r="B6" s="30">
        <v>2021</v>
      </c>
      <c r="C6" s="212">
        <v>40</v>
      </c>
      <c r="D6" s="30"/>
      <c r="E6" s="30"/>
      <c r="F6" s="30"/>
      <c r="G6" s="30">
        <v>9</v>
      </c>
      <c r="H6" s="30">
        <v>9</v>
      </c>
      <c r="I6" s="30">
        <v>11</v>
      </c>
      <c r="J6" s="30">
        <v>9</v>
      </c>
      <c r="K6" s="30">
        <v>9</v>
      </c>
      <c r="L6" s="30">
        <v>9</v>
      </c>
      <c r="M6" s="30">
        <v>9</v>
      </c>
      <c r="N6" s="30"/>
      <c r="O6" s="30"/>
      <c r="P6" s="19">
        <f aca="true" t="shared" si="0" ref="P6:P21">IF(C6="","",SUM(D6:N6)-(O6))</f>
        <v>65</v>
      </c>
      <c r="Q6" s="61" t="s">
        <v>136</v>
      </c>
      <c r="R6" s="76">
        <f aca="true" t="shared" si="1" ref="R6:R25">SUM(D6:F6)</f>
        <v>0</v>
      </c>
      <c r="T6" s="202"/>
      <c r="U6" s="202"/>
      <c r="V6" s="202"/>
      <c r="W6" s="202"/>
    </row>
    <row r="7" spans="1:23" ht="15.75" customHeight="1">
      <c r="A7" s="196">
        <v>2</v>
      </c>
      <c r="B7" s="30">
        <v>2021</v>
      </c>
      <c r="C7" s="212">
        <v>34</v>
      </c>
      <c r="D7" s="30"/>
      <c r="E7" s="30"/>
      <c r="F7" s="30">
        <v>6</v>
      </c>
      <c r="G7" s="30">
        <v>10</v>
      </c>
      <c r="H7" s="30">
        <v>9</v>
      </c>
      <c r="I7" s="30">
        <v>12</v>
      </c>
      <c r="J7" s="30">
        <v>9</v>
      </c>
      <c r="K7" s="30">
        <v>9</v>
      </c>
      <c r="L7" s="30">
        <v>8</v>
      </c>
      <c r="M7" s="30">
        <v>10</v>
      </c>
      <c r="N7" s="30"/>
      <c r="O7" s="30"/>
      <c r="P7" s="19">
        <f t="shared" si="0"/>
        <v>73</v>
      </c>
      <c r="Q7" s="61" t="s">
        <v>136</v>
      </c>
      <c r="R7" s="76">
        <f t="shared" si="1"/>
        <v>6</v>
      </c>
      <c r="T7" s="350"/>
      <c r="U7" s="350"/>
      <c r="V7" s="203"/>
      <c r="W7" s="204"/>
    </row>
    <row r="8" spans="1:23" ht="15.75" customHeight="1">
      <c r="A8" s="196">
        <v>3</v>
      </c>
      <c r="B8" s="30">
        <v>2021</v>
      </c>
      <c r="C8" s="212">
        <v>33</v>
      </c>
      <c r="D8" s="20"/>
      <c r="E8" s="20"/>
      <c r="F8" s="20">
        <v>6</v>
      </c>
      <c r="G8" s="20">
        <v>9</v>
      </c>
      <c r="H8" s="20"/>
      <c r="I8" s="20">
        <v>12</v>
      </c>
      <c r="J8" s="20">
        <v>8</v>
      </c>
      <c r="K8" s="20">
        <v>9</v>
      </c>
      <c r="L8" s="20">
        <v>9</v>
      </c>
      <c r="M8" s="20">
        <v>9</v>
      </c>
      <c r="N8" s="20"/>
      <c r="O8" s="21"/>
      <c r="P8" s="19">
        <f t="shared" si="0"/>
        <v>62</v>
      </c>
      <c r="Q8" s="104" t="s">
        <v>136</v>
      </c>
      <c r="R8" s="76">
        <f t="shared" si="1"/>
        <v>6</v>
      </c>
      <c r="T8" s="350"/>
      <c r="U8" s="350"/>
      <c r="V8" s="203"/>
      <c r="W8" s="204"/>
    </row>
    <row r="9" spans="1:23" ht="15.75" customHeight="1">
      <c r="A9" s="196">
        <v>4</v>
      </c>
      <c r="B9" s="30">
        <v>2021</v>
      </c>
      <c r="C9" s="212">
        <v>50</v>
      </c>
      <c r="D9" s="30"/>
      <c r="E9" s="30"/>
      <c r="F9" s="30">
        <v>6</v>
      </c>
      <c r="G9" s="30">
        <v>9</v>
      </c>
      <c r="H9" s="30"/>
      <c r="I9" s="30">
        <v>12</v>
      </c>
      <c r="J9" s="30">
        <v>8</v>
      </c>
      <c r="K9" s="30">
        <v>9</v>
      </c>
      <c r="L9" s="30">
        <v>9</v>
      </c>
      <c r="M9" s="30">
        <v>9</v>
      </c>
      <c r="N9" s="30"/>
      <c r="O9" s="30"/>
      <c r="P9" s="19">
        <f t="shared" si="0"/>
        <v>62</v>
      </c>
      <c r="Q9" s="61" t="s">
        <v>136</v>
      </c>
      <c r="R9" s="76">
        <f t="shared" si="1"/>
        <v>6</v>
      </c>
      <c r="T9" s="350"/>
      <c r="U9" s="350"/>
      <c r="V9" s="203"/>
      <c r="W9" s="204"/>
    </row>
    <row r="10" spans="1:23" ht="15.75" customHeight="1">
      <c r="A10" s="196">
        <v>5</v>
      </c>
      <c r="B10" s="30">
        <v>2021</v>
      </c>
      <c r="C10" s="212">
        <v>3</v>
      </c>
      <c r="D10" s="30">
        <v>12</v>
      </c>
      <c r="E10" s="30"/>
      <c r="F10" s="30">
        <v>6</v>
      </c>
      <c r="G10" s="30">
        <v>9</v>
      </c>
      <c r="H10" s="30"/>
      <c r="I10" s="30">
        <v>11</v>
      </c>
      <c r="J10" s="30">
        <v>8</v>
      </c>
      <c r="K10" s="30">
        <v>8</v>
      </c>
      <c r="L10" s="30">
        <v>8</v>
      </c>
      <c r="M10" s="30">
        <v>9</v>
      </c>
      <c r="N10" s="20"/>
      <c r="O10" s="21"/>
      <c r="P10" s="19">
        <f t="shared" si="0"/>
        <v>71</v>
      </c>
      <c r="Q10" s="61" t="s">
        <v>138</v>
      </c>
      <c r="R10" s="76">
        <f t="shared" si="1"/>
        <v>18</v>
      </c>
      <c r="T10" s="108"/>
      <c r="U10" s="108"/>
      <c r="V10" s="108"/>
      <c r="W10" s="108"/>
    </row>
    <row r="11" spans="1:23" ht="15.75" customHeight="1">
      <c r="A11" s="196">
        <v>6</v>
      </c>
      <c r="B11" s="30">
        <v>2021</v>
      </c>
      <c r="C11" s="212">
        <v>1</v>
      </c>
      <c r="D11" s="30">
        <v>12</v>
      </c>
      <c r="E11" s="30"/>
      <c r="F11" s="30">
        <v>6</v>
      </c>
      <c r="G11" s="30">
        <v>9</v>
      </c>
      <c r="H11" s="30"/>
      <c r="I11" s="30">
        <v>11</v>
      </c>
      <c r="J11" s="30">
        <v>9</v>
      </c>
      <c r="K11" s="30">
        <v>9</v>
      </c>
      <c r="L11" s="30">
        <v>9</v>
      </c>
      <c r="M11" s="30">
        <v>9</v>
      </c>
      <c r="N11" s="30"/>
      <c r="O11" s="30"/>
      <c r="P11" s="19">
        <f t="shared" si="0"/>
        <v>74</v>
      </c>
      <c r="Q11" s="104" t="s">
        <v>138</v>
      </c>
      <c r="R11" s="76">
        <f t="shared" si="1"/>
        <v>18</v>
      </c>
      <c r="T11" s="350"/>
      <c r="U11" s="350"/>
      <c r="V11" s="203"/>
      <c r="W11" s="204"/>
    </row>
    <row r="12" spans="1:23" ht="15.75" customHeight="1">
      <c r="A12" s="196">
        <v>7</v>
      </c>
      <c r="B12" s="30">
        <v>2021</v>
      </c>
      <c r="C12" s="212">
        <v>37</v>
      </c>
      <c r="D12" s="30"/>
      <c r="E12" s="30"/>
      <c r="F12" s="30">
        <v>9</v>
      </c>
      <c r="G12" s="30">
        <v>6</v>
      </c>
      <c r="H12" s="30"/>
      <c r="I12" s="30">
        <v>10</v>
      </c>
      <c r="J12" s="30">
        <v>9</v>
      </c>
      <c r="K12" s="30">
        <v>9</v>
      </c>
      <c r="L12" s="30">
        <v>9</v>
      </c>
      <c r="M12" s="30">
        <v>8</v>
      </c>
      <c r="N12" s="30"/>
      <c r="O12" s="30"/>
      <c r="P12" s="19">
        <f t="shared" si="0"/>
        <v>60</v>
      </c>
      <c r="Q12" s="61" t="s">
        <v>138</v>
      </c>
      <c r="R12" s="76">
        <f t="shared" si="1"/>
        <v>9</v>
      </c>
      <c r="T12" s="202"/>
      <c r="U12" s="202"/>
      <c r="V12" s="202"/>
      <c r="W12" s="202"/>
    </row>
    <row r="13" spans="1:18" ht="15.75" customHeight="1">
      <c r="A13" s="196">
        <v>8</v>
      </c>
      <c r="B13" s="30">
        <v>2021</v>
      </c>
      <c r="C13" s="215">
        <v>38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0"/>
      <c r="O13" s="21"/>
      <c r="P13" s="19">
        <f t="shared" si="0"/>
        <v>0</v>
      </c>
      <c r="Q13" s="104" t="s">
        <v>138</v>
      </c>
      <c r="R13" s="76">
        <f t="shared" si="1"/>
        <v>0</v>
      </c>
    </row>
    <row r="14" spans="1:18" ht="15.75" customHeight="1">
      <c r="A14" s="196">
        <v>9</v>
      </c>
      <c r="B14" s="197"/>
      <c r="C14" s="19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9" t="str">
        <f t="shared" si="0"/>
        <v/>
      </c>
      <c r="Q14" s="104" t="s">
        <v>140</v>
      </c>
      <c r="R14" s="76">
        <f t="shared" si="1"/>
        <v>0</v>
      </c>
    </row>
    <row r="15" spans="1:18" ht="15.75" customHeight="1">
      <c r="A15" s="196">
        <v>10</v>
      </c>
      <c r="B15" s="197"/>
      <c r="C15" s="19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0"/>
      <c r="O15" s="21"/>
      <c r="P15" s="19" t="str">
        <f t="shared" si="0"/>
        <v/>
      </c>
      <c r="Q15" s="104" t="s">
        <v>140</v>
      </c>
      <c r="R15" s="76">
        <f t="shared" si="1"/>
        <v>0</v>
      </c>
    </row>
    <row r="16" spans="1:18" ht="15.75" customHeight="1">
      <c r="A16" s="196">
        <v>11</v>
      </c>
      <c r="B16" s="197"/>
      <c r="C16" s="19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0"/>
      <c r="O16" s="21"/>
      <c r="P16" s="19" t="str">
        <f t="shared" si="0"/>
        <v/>
      </c>
      <c r="Q16" s="61" t="s">
        <v>140</v>
      </c>
      <c r="R16" s="76">
        <f t="shared" si="1"/>
        <v>0</v>
      </c>
    </row>
    <row r="17" spans="1:18" ht="15.75" customHeight="1">
      <c r="A17" s="196">
        <v>12</v>
      </c>
      <c r="B17" s="197"/>
      <c r="C17" s="18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9" t="str">
        <f t="shared" si="0"/>
        <v/>
      </c>
      <c r="Q17" s="104" t="s">
        <v>140</v>
      </c>
      <c r="R17" s="76">
        <f t="shared" si="1"/>
        <v>0</v>
      </c>
    </row>
    <row r="18" spans="1:18" ht="15.75" customHeight="1">
      <c r="A18" s="196"/>
      <c r="B18" s="197"/>
      <c r="C18" s="18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t="shared" si="0"/>
        <v/>
      </c>
      <c r="Q18" s="61"/>
      <c r="R18" s="76">
        <f t="shared" si="1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0"/>
      <c r="O19" s="21"/>
      <c r="P19" s="19" t="str">
        <f t="shared" si="0"/>
        <v/>
      </c>
      <c r="Q19" s="104"/>
      <c r="R19" s="76">
        <f t="shared" si="1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0"/>
      <c r="O20" s="21"/>
      <c r="P20" s="19" t="str">
        <f t="shared" si="0"/>
        <v/>
      </c>
      <c r="Q20" s="61"/>
      <c r="R20" s="76">
        <f t="shared" si="1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0"/>
      <c r="O21" s="21"/>
      <c r="P21" s="19" t="str">
        <f t="shared" si="0"/>
        <v/>
      </c>
      <c r="Q21" s="104"/>
      <c r="R21" s="76">
        <f t="shared" si="1"/>
        <v>0</v>
      </c>
    </row>
    <row r="22" spans="1:18" ht="15.75" customHeight="1">
      <c r="A22" s="196"/>
      <c r="B22" s="197"/>
      <c r="C22" s="19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2"/>
      <c r="P22" s="19" t="str">
        <f aca="true" t="shared" si="2" ref="P22:P25">IF(C22="","",SUM(D22:N22)-(O22))</f>
        <v/>
      </c>
      <c r="Q22" s="61"/>
      <c r="R22" s="76">
        <f t="shared" si="1"/>
        <v>0</v>
      </c>
    </row>
    <row r="23" spans="1:18" ht="15.75" customHeight="1">
      <c r="A23" s="196"/>
      <c r="B23" s="197"/>
      <c r="C23" s="19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05"/>
      <c r="P23" s="19" t="str">
        <f t="shared" si="2"/>
        <v/>
      </c>
      <c r="Q23" s="61"/>
      <c r="R23" s="76">
        <f t="shared" si="1"/>
        <v>0</v>
      </c>
    </row>
    <row r="24" spans="1:18" ht="15.75" customHeight="1">
      <c r="A24" s="196"/>
      <c r="B24" s="197"/>
      <c r="C24" s="19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05"/>
      <c r="P24" s="19" t="str">
        <f t="shared" si="2"/>
        <v/>
      </c>
      <c r="Q24" s="61"/>
      <c r="R24" s="76">
        <f t="shared" si="1"/>
        <v>0</v>
      </c>
    </row>
    <row r="25" spans="1:18" ht="15.75" customHeight="1">
      <c r="A25" s="196"/>
      <c r="B25" s="197"/>
      <c r="C25" s="19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05"/>
      <c r="P25" s="19" t="str">
        <f t="shared" si="2"/>
        <v/>
      </c>
      <c r="Q25" s="61"/>
      <c r="R25" s="76">
        <f t="shared" si="1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aca="true" t="shared" si="3" ref="P26:P45">IF(C26="","",SUM(D26:N26)-(O26))</f>
        <v/>
      </c>
      <c r="Q26" s="104"/>
      <c r="R26" s="76">
        <f aca="true" t="shared" si="4" ref="R26:R45">SUM(D26:F26)</f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3"/>
        <v/>
      </c>
      <c r="Q27" s="104"/>
      <c r="R27" s="76">
        <f t="shared" si="4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3"/>
        <v/>
      </c>
      <c r="Q28" s="104"/>
      <c r="R28" s="76">
        <f t="shared" si="4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3"/>
        <v/>
      </c>
      <c r="Q29" s="61"/>
      <c r="R29" s="76">
        <f t="shared" si="4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3"/>
        <v/>
      </c>
      <c r="Q30" s="61"/>
      <c r="R30" s="76">
        <f t="shared" si="4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3"/>
        <v/>
      </c>
      <c r="Q31" s="61"/>
      <c r="R31" s="76">
        <f t="shared" si="4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3"/>
        <v/>
      </c>
      <c r="Q32" s="104"/>
      <c r="R32" s="76">
        <f t="shared" si="4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3"/>
        <v/>
      </c>
      <c r="Q33" s="104"/>
      <c r="R33" s="76">
        <f t="shared" si="4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3"/>
        <v/>
      </c>
      <c r="Q34" s="104"/>
      <c r="R34" s="76">
        <f t="shared" si="4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3"/>
        <v/>
      </c>
      <c r="Q35" s="104"/>
      <c r="R35" s="76">
        <f t="shared" si="4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3"/>
        <v/>
      </c>
      <c r="Q36" s="104"/>
      <c r="R36" s="76">
        <f t="shared" si="4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3"/>
        <v/>
      </c>
      <c r="Q37" s="104"/>
      <c r="R37" s="76">
        <f t="shared" si="4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3"/>
        <v/>
      </c>
      <c r="Q38" s="104"/>
      <c r="R38" s="76">
        <f t="shared" si="4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3"/>
        <v/>
      </c>
      <c r="Q39" s="104"/>
      <c r="R39" s="76">
        <f t="shared" si="4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3"/>
        <v/>
      </c>
      <c r="Q40" s="104"/>
      <c r="R40" s="76">
        <f t="shared" si="4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3"/>
        <v/>
      </c>
      <c r="Q41" s="104"/>
      <c r="R41" s="76">
        <f t="shared" si="4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3"/>
        <v/>
      </c>
      <c r="Q42" s="104"/>
      <c r="R42" s="76">
        <f t="shared" si="4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3"/>
        <v/>
      </c>
      <c r="Q43" s="104"/>
      <c r="R43" s="76">
        <f t="shared" si="4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3"/>
        <v/>
      </c>
      <c r="Q44" s="104"/>
      <c r="R44" s="76">
        <f t="shared" si="4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3"/>
        <v/>
      </c>
      <c r="Q45" s="104"/>
      <c r="R45" s="76">
        <f t="shared" si="4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W18" sqref="W18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6" ht="15.75" customHeight="1">
      <c r="B1" s="322" t="s">
        <v>44</v>
      </c>
      <c r="C1" s="323"/>
      <c r="D1" s="324"/>
      <c r="E1" s="307" t="s">
        <v>112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</row>
    <row r="2" spans="2:26" ht="15.75" customHeight="1">
      <c r="B2" s="325" t="s">
        <v>99</v>
      </c>
      <c r="C2" s="326"/>
      <c r="D2" s="314"/>
      <c r="E2" s="307" t="s">
        <v>113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395</v>
      </c>
      <c r="V2" s="109" t="s">
        <v>101</v>
      </c>
      <c r="W2" s="24">
        <v>1</v>
      </c>
      <c r="X2" s="199" t="s">
        <v>103</v>
      </c>
      <c r="Y2" s="24"/>
      <c r="Z2" s="24" t="s">
        <v>105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134</v>
      </c>
      <c r="V3" s="305" t="s">
        <v>106</v>
      </c>
      <c r="W3" s="306"/>
      <c r="X3" s="200">
        <f>SUM(W1*4+W2*4+Y1*2+Y2*2+AA1+AA2)</f>
        <v>4</v>
      </c>
    </row>
    <row r="4" spans="3:21" ht="23.25" customHeight="1">
      <c r="C4" s="330"/>
      <c r="D4" s="331"/>
      <c r="E4" s="331"/>
      <c r="F4" s="336">
        <v>395</v>
      </c>
      <c r="G4" s="337"/>
      <c r="H4" s="334"/>
      <c r="I4" s="335"/>
      <c r="J4" s="335"/>
      <c r="K4" s="335"/>
      <c r="L4" s="340">
        <v>134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86">
        <v>4</v>
      </c>
      <c r="D6" s="20">
        <v>14</v>
      </c>
      <c r="E6" s="20">
        <v>11</v>
      </c>
      <c r="F6" s="20">
        <v>8</v>
      </c>
      <c r="G6" s="20">
        <v>8</v>
      </c>
      <c r="H6" s="20">
        <v>10</v>
      </c>
      <c r="I6" s="20">
        <v>12</v>
      </c>
      <c r="J6" s="20">
        <v>10</v>
      </c>
      <c r="K6" s="20">
        <v>9</v>
      </c>
      <c r="L6" s="20">
        <v>9</v>
      </c>
      <c r="M6" s="20">
        <v>9</v>
      </c>
      <c r="N6" s="20">
        <v>1</v>
      </c>
      <c r="O6" s="21"/>
      <c r="P6" s="19">
        <f aca="true" t="shared" si="0" ref="P6:P21">IF(C6="","",SUM(D6:N6)-(O6))</f>
        <v>101</v>
      </c>
      <c r="Q6" s="104" t="s">
        <v>136</v>
      </c>
      <c r="R6" s="76">
        <f aca="true" t="shared" si="1" ref="R6:R21">SUM(D6:F6)</f>
        <v>33</v>
      </c>
    </row>
    <row r="7" spans="1:23" ht="15.75" customHeight="1">
      <c r="A7" s="196">
        <v>2</v>
      </c>
      <c r="B7" s="30">
        <v>2021</v>
      </c>
      <c r="C7" s="186">
        <v>18</v>
      </c>
      <c r="D7" s="20">
        <v>14</v>
      </c>
      <c r="E7" s="20">
        <v>10</v>
      </c>
      <c r="F7" s="20">
        <v>9</v>
      </c>
      <c r="G7" s="20">
        <v>9</v>
      </c>
      <c r="H7" s="20">
        <v>9</v>
      </c>
      <c r="I7" s="20">
        <v>12</v>
      </c>
      <c r="J7" s="20">
        <v>9</v>
      </c>
      <c r="K7" s="20">
        <v>9</v>
      </c>
      <c r="L7" s="20">
        <v>9</v>
      </c>
      <c r="M7" s="20">
        <v>9</v>
      </c>
      <c r="N7" s="20">
        <v>1</v>
      </c>
      <c r="O7" s="21"/>
      <c r="P7" s="19">
        <f t="shared" si="0"/>
        <v>100</v>
      </c>
      <c r="Q7" s="104" t="s">
        <v>136</v>
      </c>
      <c r="R7" s="76">
        <f t="shared" si="1"/>
        <v>33</v>
      </c>
      <c r="T7" s="338" t="s">
        <v>82</v>
      </c>
      <c r="U7" s="339"/>
      <c r="V7" s="106" t="s">
        <v>63</v>
      </c>
      <c r="W7" s="114">
        <v>395</v>
      </c>
    </row>
    <row r="8" spans="1:23" ht="15.75" customHeight="1">
      <c r="A8" s="196">
        <v>3</v>
      </c>
      <c r="B8" s="30">
        <v>2021</v>
      </c>
      <c r="C8" s="186">
        <v>23</v>
      </c>
      <c r="D8" s="20">
        <v>16</v>
      </c>
      <c r="E8" s="20">
        <v>11</v>
      </c>
      <c r="F8" s="20">
        <v>8</v>
      </c>
      <c r="G8" s="20">
        <v>9</v>
      </c>
      <c r="H8" s="20">
        <v>9</v>
      </c>
      <c r="I8" s="20">
        <v>12</v>
      </c>
      <c r="J8" s="20">
        <v>10</v>
      </c>
      <c r="K8" s="20">
        <v>9</v>
      </c>
      <c r="L8" s="20">
        <v>9</v>
      </c>
      <c r="M8" s="20">
        <v>10</v>
      </c>
      <c r="N8" s="20">
        <v>2</v>
      </c>
      <c r="O8" s="21"/>
      <c r="P8" s="19">
        <f t="shared" si="0"/>
        <v>105</v>
      </c>
      <c r="Q8" s="104" t="s">
        <v>136</v>
      </c>
      <c r="R8" s="76">
        <f t="shared" si="1"/>
        <v>35</v>
      </c>
      <c r="T8" s="338" t="s">
        <v>83</v>
      </c>
      <c r="U8" s="339"/>
      <c r="V8" s="106" t="s">
        <v>63</v>
      </c>
      <c r="W8" s="213" t="s">
        <v>137</v>
      </c>
    </row>
    <row r="9" spans="1:23" ht="15.75" customHeight="1">
      <c r="A9" s="196">
        <v>4</v>
      </c>
      <c r="B9" s="30">
        <v>2021</v>
      </c>
      <c r="C9" s="186">
        <v>6</v>
      </c>
      <c r="D9" s="20">
        <v>15</v>
      </c>
      <c r="E9" s="20">
        <v>10</v>
      </c>
      <c r="F9" s="20">
        <v>8</v>
      </c>
      <c r="G9" s="20">
        <v>8</v>
      </c>
      <c r="H9" s="20"/>
      <c r="I9" s="20">
        <v>12</v>
      </c>
      <c r="J9" s="20">
        <v>9</v>
      </c>
      <c r="K9" s="20">
        <v>9</v>
      </c>
      <c r="L9" s="20">
        <v>9</v>
      </c>
      <c r="M9" s="20">
        <v>9</v>
      </c>
      <c r="N9" s="20"/>
      <c r="O9" s="21"/>
      <c r="P9" s="19">
        <f t="shared" si="0"/>
        <v>89</v>
      </c>
      <c r="Q9" s="104" t="s">
        <v>136</v>
      </c>
      <c r="R9" s="76">
        <f t="shared" si="1"/>
        <v>33</v>
      </c>
      <c r="T9" s="338" t="s">
        <v>84</v>
      </c>
      <c r="U9" s="339"/>
      <c r="V9" s="106" t="s">
        <v>63</v>
      </c>
      <c r="W9" s="213" t="s">
        <v>137</v>
      </c>
    </row>
    <row r="10" spans="1:18" ht="15.75" customHeight="1">
      <c r="A10" s="196">
        <v>5</v>
      </c>
      <c r="B10" s="197"/>
      <c r="C10" s="18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9" t="str">
        <f t="shared" si="0"/>
        <v/>
      </c>
      <c r="Q10" s="104"/>
      <c r="R10" s="76">
        <f t="shared" si="1"/>
        <v>0</v>
      </c>
    </row>
    <row r="11" spans="1:23" ht="15.75" customHeight="1">
      <c r="A11" s="196">
        <v>6</v>
      </c>
      <c r="B11" s="197"/>
      <c r="C11" s="18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19" t="str">
        <f t="shared" si="0"/>
        <v/>
      </c>
      <c r="Q11" s="104"/>
      <c r="R11" s="76">
        <f t="shared" si="1"/>
        <v>0</v>
      </c>
      <c r="T11" s="338" t="s">
        <v>81</v>
      </c>
      <c r="U11" s="339"/>
      <c r="V11" s="106" t="s">
        <v>63</v>
      </c>
      <c r="W11" s="114">
        <v>395</v>
      </c>
    </row>
    <row r="12" spans="1:18" ht="15.75" customHeight="1">
      <c r="A12" s="196">
        <v>7</v>
      </c>
      <c r="B12" s="197"/>
      <c r="C12" s="18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9" t="str">
        <f t="shared" si="0"/>
        <v/>
      </c>
      <c r="Q12" s="104"/>
      <c r="R12" s="76">
        <f t="shared" si="1"/>
        <v>0</v>
      </c>
    </row>
    <row r="13" spans="1:18" ht="15.75" customHeight="1">
      <c r="A13" s="196">
        <v>8</v>
      </c>
      <c r="B13" s="197"/>
      <c r="C13" s="18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9" t="str">
        <f t="shared" si="0"/>
        <v/>
      </c>
      <c r="Q13" s="104"/>
      <c r="R13" s="76">
        <f t="shared" si="1"/>
        <v>0</v>
      </c>
    </row>
    <row r="14" spans="1:18" ht="15.75" customHeight="1">
      <c r="A14" s="196"/>
      <c r="B14" s="197"/>
      <c r="C14" s="18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9" t="str">
        <f t="shared" si="0"/>
        <v/>
      </c>
      <c r="Q14" s="104"/>
      <c r="R14" s="76">
        <f t="shared" si="1"/>
        <v>0</v>
      </c>
    </row>
    <row r="15" spans="1:18" ht="15.75" customHeight="1">
      <c r="A15" s="196"/>
      <c r="B15" s="197"/>
      <c r="C15" s="18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9" t="str">
        <f t="shared" si="0"/>
        <v/>
      </c>
      <c r="Q15" s="104"/>
      <c r="R15" s="76">
        <f t="shared" si="1"/>
        <v>0</v>
      </c>
    </row>
    <row r="16" spans="1:18" ht="15.75" customHeight="1">
      <c r="A16" s="196"/>
      <c r="B16" s="197"/>
      <c r="C16" s="18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9" t="str">
        <f t="shared" si="0"/>
        <v/>
      </c>
      <c r="Q16" s="104"/>
      <c r="R16" s="76">
        <f t="shared" si="1"/>
        <v>0</v>
      </c>
    </row>
    <row r="17" spans="1:18" ht="15.75" customHeight="1">
      <c r="A17" s="196"/>
      <c r="B17" s="197"/>
      <c r="C17" s="18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9" t="str">
        <f t="shared" si="0"/>
        <v/>
      </c>
      <c r="Q17" s="104"/>
      <c r="R17" s="76">
        <f t="shared" si="1"/>
        <v>0</v>
      </c>
    </row>
    <row r="18" spans="1:18" ht="15.75" customHeight="1">
      <c r="A18" s="196"/>
      <c r="B18" s="197"/>
      <c r="C18" s="18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t="shared" si="0"/>
        <v/>
      </c>
      <c r="Q18" s="104"/>
      <c r="R18" s="76">
        <f t="shared" si="1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0"/>
        <v/>
      </c>
      <c r="Q19" s="104"/>
      <c r="R19" s="76">
        <f t="shared" si="1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0"/>
        <v/>
      </c>
      <c r="Q20" s="104"/>
      <c r="R20" s="76">
        <f t="shared" si="1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0"/>
        <v/>
      </c>
      <c r="Q21" s="104"/>
      <c r="R21" s="76">
        <f t="shared" si="1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aca="true" t="shared" si="2" ref="P22:P45">IF(C22="","",SUM(D22:N22)-(O22))</f>
        <v/>
      </c>
      <c r="Q22" s="104"/>
      <c r="R22" s="76">
        <f aca="true" t="shared" si="3" ref="R22:R45">SUM(D22:F22)</f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61"/>
      <c r="R23" s="76">
        <f t="shared" si="3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3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104"/>
      <c r="R25" s="76">
        <f t="shared" si="3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2"/>
        <v/>
      </c>
      <c r="Q26" s="104"/>
      <c r="R26" s="76">
        <f t="shared" si="3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2"/>
        <v/>
      </c>
      <c r="Q27" s="104"/>
      <c r="R27" s="76">
        <f t="shared" si="3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2"/>
        <v/>
      </c>
      <c r="Q28" s="104"/>
      <c r="R28" s="76">
        <f t="shared" si="3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2"/>
        <v/>
      </c>
      <c r="Q29" s="61"/>
      <c r="R29" s="76">
        <f t="shared" si="3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2"/>
        <v/>
      </c>
      <c r="Q30" s="61"/>
      <c r="R30" s="76">
        <f t="shared" si="3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2"/>
        <v/>
      </c>
      <c r="Q31" s="61"/>
      <c r="R31" s="76">
        <f t="shared" si="3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2"/>
        <v/>
      </c>
      <c r="Q32" s="104"/>
      <c r="R32" s="76">
        <f t="shared" si="3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2"/>
        <v/>
      </c>
      <c r="Q33" s="104"/>
      <c r="R33" s="76">
        <f t="shared" si="3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2"/>
        <v/>
      </c>
      <c r="Q34" s="104"/>
      <c r="R34" s="76">
        <f t="shared" si="3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2"/>
        <v/>
      </c>
      <c r="Q35" s="104"/>
      <c r="R35" s="76">
        <f t="shared" si="3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2"/>
        <v/>
      </c>
      <c r="Q36" s="104"/>
      <c r="R36" s="76">
        <f t="shared" si="3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2"/>
        <v/>
      </c>
      <c r="Q37" s="104"/>
      <c r="R37" s="76">
        <f t="shared" si="3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2"/>
        <v/>
      </c>
      <c r="Q38" s="104"/>
      <c r="R38" s="76">
        <f t="shared" si="3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2"/>
        <v/>
      </c>
      <c r="Q39" s="104"/>
      <c r="R39" s="76">
        <f t="shared" si="3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2"/>
        <v/>
      </c>
      <c r="Q40" s="104"/>
      <c r="R40" s="76">
        <f t="shared" si="3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2"/>
        <v/>
      </c>
      <c r="Q41" s="104"/>
      <c r="R41" s="76">
        <f t="shared" si="3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2"/>
        <v/>
      </c>
      <c r="Q42" s="104"/>
      <c r="R42" s="76">
        <f t="shared" si="3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2"/>
        <v/>
      </c>
      <c r="Q43" s="104"/>
      <c r="R43" s="76">
        <f t="shared" si="3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2"/>
        <v/>
      </c>
      <c r="Q44" s="104"/>
      <c r="R44" s="76">
        <f t="shared" si="3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2"/>
        <v/>
      </c>
      <c r="Q45" s="104"/>
      <c r="R45" s="76">
        <f t="shared" si="3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50" zoomScaleNormal="50" workbookViewId="0" topLeftCell="A1">
      <selection activeCell="L22" sqref="L22"/>
    </sheetView>
  </sheetViews>
  <sheetFormatPr defaultColWidth="9.140625" defaultRowHeight="12.75"/>
  <cols>
    <col min="1" max="5" width="9.140625" style="90" customWidth="1"/>
    <col min="6" max="6" width="29.421875" style="90" customWidth="1"/>
    <col min="7" max="7" width="16.28125" style="90" customWidth="1"/>
    <col min="8" max="8" width="21.8515625" style="90" bestFit="1" customWidth="1"/>
    <col min="9" max="11" width="9.140625" style="90" customWidth="1"/>
    <col min="12" max="12" width="139.8515625" style="90" customWidth="1"/>
    <col min="13" max="16384" width="9.140625" style="90" customWidth="1"/>
  </cols>
  <sheetData>
    <row r="1" spans="1:12" ht="30">
      <c r="A1" s="238" t="s">
        <v>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2:7" ht="9.75" customHeight="1">
      <c r="B2" s="91"/>
      <c r="C2" s="92"/>
      <c r="D2" s="92"/>
      <c r="E2" s="92"/>
      <c r="F2" s="92"/>
      <c r="G2" s="92"/>
    </row>
    <row r="3" spans="1:7" ht="30">
      <c r="A3" s="121" t="s">
        <v>69</v>
      </c>
      <c r="B3" s="122"/>
      <c r="C3" s="123"/>
      <c r="D3" s="123"/>
      <c r="E3" s="123"/>
      <c r="F3" s="123"/>
      <c r="G3" s="92"/>
    </row>
    <row r="4" spans="8:12" s="93" customFormat="1" ht="24.75" customHeight="1" thickBot="1">
      <c r="H4" s="94" t="s">
        <v>45</v>
      </c>
      <c r="I4" s="240" t="s">
        <v>44</v>
      </c>
      <c r="J4" s="241"/>
      <c r="K4" s="241"/>
      <c r="L4" s="241"/>
    </row>
    <row r="5" spans="1:13" s="95" customFormat="1" ht="24" thickBot="1">
      <c r="A5" s="242" t="s">
        <v>66</v>
      </c>
      <c r="B5" s="243"/>
      <c r="C5" s="243"/>
      <c r="D5" s="243"/>
      <c r="E5" s="243"/>
      <c r="F5" s="243"/>
      <c r="G5" s="243"/>
      <c r="H5" s="129">
        <v>107</v>
      </c>
      <c r="I5" s="244" t="s">
        <v>77</v>
      </c>
      <c r="J5" s="244"/>
      <c r="K5" s="244"/>
      <c r="L5" s="244"/>
      <c r="M5" s="133"/>
    </row>
    <row r="6" spans="8:12" s="95" customFormat="1" ht="10.5" customHeight="1" thickBot="1">
      <c r="H6" s="96"/>
      <c r="I6" s="96"/>
      <c r="J6" s="97"/>
      <c r="K6" s="97"/>
      <c r="L6" s="97"/>
    </row>
    <row r="7" spans="1:13" s="95" customFormat="1" ht="24" thickBot="1">
      <c r="A7" s="235" t="s">
        <v>133</v>
      </c>
      <c r="B7" s="236"/>
      <c r="C7" s="236"/>
      <c r="D7" s="236"/>
      <c r="E7" s="236"/>
      <c r="F7" s="236"/>
      <c r="G7" s="236"/>
      <c r="H7" s="128">
        <v>1150</v>
      </c>
      <c r="I7" s="237" t="s">
        <v>75</v>
      </c>
      <c r="J7" s="237"/>
      <c r="K7" s="237"/>
      <c r="L7" s="237"/>
      <c r="M7" s="132"/>
    </row>
    <row r="8" spans="8:12" s="95" customFormat="1" ht="10.5" customHeight="1" thickBot="1">
      <c r="H8" s="96"/>
      <c r="I8" s="96"/>
      <c r="J8" s="97"/>
      <c r="K8" s="97"/>
      <c r="L8" s="97"/>
    </row>
    <row r="9" spans="1:13" s="95" customFormat="1" ht="24" thickBot="1">
      <c r="A9" s="235" t="s">
        <v>134</v>
      </c>
      <c r="B9" s="236"/>
      <c r="C9" s="236"/>
      <c r="D9" s="236"/>
      <c r="E9" s="236"/>
      <c r="F9" s="236"/>
      <c r="G9" s="236"/>
      <c r="H9" s="181">
        <v>1006</v>
      </c>
      <c r="I9" s="237" t="s">
        <v>114</v>
      </c>
      <c r="J9" s="237"/>
      <c r="K9" s="237"/>
      <c r="L9" s="237"/>
      <c r="M9" s="132"/>
    </row>
    <row r="10" spans="8:12" s="95" customFormat="1" ht="10.5" customHeight="1" thickBot="1">
      <c r="H10" s="96"/>
      <c r="I10" s="96"/>
      <c r="J10" s="97"/>
      <c r="K10" s="97"/>
      <c r="L10" s="97"/>
    </row>
    <row r="11" spans="1:13" s="95" customFormat="1" ht="24" thickBot="1">
      <c r="A11" s="235" t="s">
        <v>135</v>
      </c>
      <c r="B11" s="236"/>
      <c r="C11" s="236"/>
      <c r="D11" s="236"/>
      <c r="E11" s="236"/>
      <c r="F11" s="236"/>
      <c r="G11" s="236"/>
      <c r="H11" s="181">
        <v>942</v>
      </c>
      <c r="I11" s="237" t="s">
        <v>58</v>
      </c>
      <c r="J11" s="237"/>
      <c r="K11" s="237"/>
      <c r="L11" s="237"/>
      <c r="M11" s="132"/>
    </row>
    <row r="12" spans="1:12" s="95" customFormat="1" ht="10.5" customHeight="1" thickBot="1">
      <c r="A12" s="98"/>
      <c r="B12" s="98"/>
      <c r="C12" s="98"/>
      <c r="D12" s="98"/>
      <c r="E12" s="98"/>
      <c r="F12" s="98"/>
      <c r="G12" s="100"/>
      <c r="H12" s="99"/>
      <c r="I12" s="99"/>
      <c r="J12" s="99"/>
      <c r="K12" s="99"/>
      <c r="L12" s="99"/>
    </row>
    <row r="13" spans="1:13" s="95" customFormat="1" ht="24" thickBot="1">
      <c r="A13" s="245" t="s">
        <v>179</v>
      </c>
      <c r="B13" s="246"/>
      <c r="C13" s="246"/>
      <c r="D13" s="246"/>
      <c r="E13" s="246"/>
      <c r="F13" s="246"/>
      <c r="G13" s="246"/>
      <c r="H13" s="217" t="s">
        <v>180</v>
      </c>
      <c r="I13" s="247" t="s">
        <v>75</v>
      </c>
      <c r="J13" s="247"/>
      <c r="K13" s="247"/>
      <c r="L13" s="247"/>
      <c r="M13" s="218"/>
    </row>
    <row r="14" spans="1:12" s="95" customFormat="1" ht="10.5" customHeight="1">
      <c r="A14" s="98"/>
      <c r="B14" s="98"/>
      <c r="C14" s="98"/>
      <c r="D14" s="98"/>
      <c r="E14" s="98"/>
      <c r="F14" s="98"/>
      <c r="G14" s="100"/>
      <c r="H14" s="99"/>
      <c r="I14" s="99"/>
      <c r="J14" s="99"/>
      <c r="K14" s="99"/>
      <c r="L14" s="99"/>
    </row>
    <row r="15" spans="1:12" s="95" customFormat="1" ht="23.25">
      <c r="A15" s="121" t="s">
        <v>68</v>
      </c>
      <c r="B15" s="121"/>
      <c r="C15" s="121"/>
      <c r="D15" s="121"/>
      <c r="E15" s="121"/>
      <c r="F15" s="121"/>
      <c r="G15" s="100"/>
      <c r="H15" s="99"/>
      <c r="I15" s="99"/>
      <c r="J15" s="99"/>
      <c r="K15" s="99"/>
      <c r="L15" s="99"/>
    </row>
    <row r="16" spans="1:12" s="95" customFormat="1" ht="10.5" customHeight="1" thickBot="1">
      <c r="A16" s="98"/>
      <c r="B16" s="98"/>
      <c r="C16" s="98"/>
      <c r="D16" s="98"/>
      <c r="E16" s="98"/>
      <c r="F16" s="98"/>
      <c r="G16" s="100"/>
      <c r="H16" s="99"/>
      <c r="I16" s="99"/>
      <c r="J16" s="99"/>
      <c r="K16" s="99"/>
      <c r="L16" s="99"/>
    </row>
    <row r="17" spans="1:13" s="95" customFormat="1" ht="24" thickBot="1">
      <c r="A17" s="235" t="s">
        <v>79</v>
      </c>
      <c r="B17" s="236"/>
      <c r="C17" s="236"/>
      <c r="D17" s="236"/>
      <c r="E17" s="236"/>
      <c r="F17" s="236"/>
      <c r="G17" s="236"/>
      <c r="H17" s="128">
        <v>254</v>
      </c>
      <c r="I17" s="237" t="s">
        <v>75</v>
      </c>
      <c r="J17" s="237"/>
      <c r="K17" s="237"/>
      <c r="L17" s="237"/>
      <c r="M17" s="132"/>
    </row>
    <row r="18" spans="1:13" s="95" customFormat="1" ht="10.5" customHeight="1">
      <c r="A18" s="98"/>
      <c r="B18" s="98"/>
      <c r="C18" s="98"/>
      <c r="D18" s="98"/>
      <c r="E18" s="98"/>
      <c r="F18" s="98"/>
      <c r="G18" s="98"/>
      <c r="H18" s="99"/>
      <c r="I18" s="99"/>
      <c r="J18" s="99"/>
      <c r="K18" s="99"/>
      <c r="L18" s="99"/>
      <c r="M18" s="124"/>
    </row>
    <row r="19" spans="1:13" s="95" customFormat="1" ht="10.5" customHeight="1">
      <c r="A19" s="101"/>
      <c r="B19" s="101"/>
      <c r="C19" s="101"/>
      <c r="D19" s="101"/>
      <c r="E19" s="101"/>
      <c r="F19" s="101"/>
      <c r="G19" s="101"/>
      <c r="H19" s="97"/>
      <c r="I19" s="97"/>
      <c r="J19" s="97"/>
      <c r="K19" s="97"/>
      <c r="L19" s="97"/>
      <c r="M19" s="124"/>
    </row>
    <row r="20" spans="1:12" s="95" customFormat="1" ht="10.5" customHeight="1">
      <c r="A20" s="101"/>
      <c r="B20" s="101"/>
      <c r="C20" s="101"/>
      <c r="D20" s="101"/>
      <c r="E20" s="101"/>
      <c r="F20" s="101"/>
      <c r="G20" s="101"/>
      <c r="H20" s="97"/>
      <c r="I20" s="97"/>
      <c r="J20" s="97"/>
      <c r="K20" s="97"/>
      <c r="L20" s="97"/>
    </row>
    <row r="21" spans="1:12" s="95" customFormat="1" ht="23.25">
      <c r="A21" s="101"/>
      <c r="B21" s="101"/>
      <c r="C21" s="101"/>
      <c r="D21" s="101"/>
      <c r="E21" s="101"/>
      <c r="F21" s="101"/>
      <c r="G21" s="101"/>
      <c r="H21" s="97"/>
      <c r="I21" s="97"/>
      <c r="J21" s="97"/>
      <c r="K21" s="97"/>
      <c r="L21" s="97"/>
    </row>
    <row r="41" ht="12.75">
      <c r="L41" s="211" t="s">
        <v>132</v>
      </c>
    </row>
  </sheetData>
  <mergeCells count="14">
    <mergeCell ref="A9:G9"/>
    <mergeCell ref="I9:L9"/>
    <mergeCell ref="A17:G17"/>
    <mergeCell ref="I17:L17"/>
    <mergeCell ref="A1:L1"/>
    <mergeCell ref="I4:L4"/>
    <mergeCell ref="A5:G5"/>
    <mergeCell ref="I5:L5"/>
    <mergeCell ref="A7:G7"/>
    <mergeCell ref="I7:L7"/>
    <mergeCell ref="A11:G11"/>
    <mergeCell ref="I11:L11"/>
    <mergeCell ref="A13:G13"/>
    <mergeCell ref="I13:L13"/>
  </mergeCells>
  <printOptions horizontalCentered="1" verticalCentered="1"/>
  <pageMargins left="0.5" right="0.31" top="0.46" bottom="0.5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 topLeftCell="B1">
      <pane ySplit="1" topLeftCell="A2" activePane="bottomLeft" state="frozen"/>
      <selection pane="topLeft" activeCell="AB5" sqref="AB5"/>
      <selection pane="bottomLeft" activeCell="AA15" sqref="AA15"/>
    </sheetView>
  </sheetViews>
  <sheetFormatPr defaultColWidth="9.140625" defaultRowHeight="15.75" customHeight="1"/>
  <cols>
    <col min="1" max="1" width="3.57421875" style="63" customWidth="1"/>
    <col min="2" max="2" width="7.00390625" style="1" bestFit="1" customWidth="1"/>
    <col min="3" max="3" width="29.57421875" style="47" bestFit="1" customWidth="1"/>
    <col min="4" max="4" width="6.57421875" style="1" customWidth="1"/>
    <col min="5" max="5" width="4.140625" style="3" customWidth="1"/>
    <col min="6" max="6" width="3.28125" style="3" customWidth="1"/>
    <col min="7" max="18" width="4.28125" style="24" customWidth="1"/>
    <col min="19" max="19" width="4.28125" style="1" customWidth="1"/>
    <col min="20" max="20" width="4.28125" style="70" customWidth="1"/>
    <col min="21" max="21" width="5.421875" style="59" bestFit="1" customWidth="1"/>
    <col min="22" max="22" width="11.28125" style="2" customWidth="1"/>
    <col min="23" max="16384" width="9.140625" style="1" customWidth="1"/>
  </cols>
  <sheetData>
    <row r="1" spans="1:23" s="40" customFormat="1" ht="15.75" customHeight="1">
      <c r="A1" s="62" t="s">
        <v>37</v>
      </c>
      <c r="B1" s="71" t="s">
        <v>94</v>
      </c>
      <c r="C1" s="41" t="s">
        <v>34</v>
      </c>
      <c r="D1" s="42" t="s">
        <v>32</v>
      </c>
      <c r="E1" s="43" t="s">
        <v>0</v>
      </c>
      <c r="F1" s="43" t="s">
        <v>1</v>
      </c>
      <c r="G1" s="44" t="s">
        <v>2</v>
      </c>
      <c r="H1" s="44" t="s">
        <v>3</v>
      </c>
      <c r="I1" s="44" t="s">
        <v>4</v>
      </c>
      <c r="J1" s="44" t="s">
        <v>21</v>
      </c>
      <c r="K1" s="44" t="s">
        <v>5</v>
      </c>
      <c r="L1" s="44" t="s">
        <v>6</v>
      </c>
      <c r="M1" s="44" t="s">
        <v>7</v>
      </c>
      <c r="N1" s="44" t="s">
        <v>8</v>
      </c>
      <c r="O1" s="44" t="s">
        <v>19</v>
      </c>
      <c r="P1" s="44" t="s">
        <v>22</v>
      </c>
      <c r="Q1" s="44" t="s">
        <v>17</v>
      </c>
      <c r="R1" s="45" t="s">
        <v>9</v>
      </c>
      <c r="S1" s="46" t="s">
        <v>15</v>
      </c>
      <c r="T1" s="46" t="s">
        <v>16</v>
      </c>
      <c r="U1" s="56" t="s">
        <v>10</v>
      </c>
      <c r="V1" s="64" t="s">
        <v>38</v>
      </c>
      <c r="W1" s="11"/>
    </row>
    <row r="2" spans="1:22" ht="15.75" customHeight="1">
      <c r="A2" s="248">
        <v>6</v>
      </c>
      <c r="B2" s="261">
        <v>4404</v>
      </c>
      <c r="C2" s="248" t="s">
        <v>112</v>
      </c>
      <c r="D2" s="264" t="s">
        <v>113</v>
      </c>
      <c r="E2" s="6">
        <v>4</v>
      </c>
      <c r="F2" s="13" t="s">
        <v>11</v>
      </c>
      <c r="G2" s="26">
        <v>14</v>
      </c>
      <c r="H2" s="26">
        <v>11</v>
      </c>
      <c r="I2" s="26">
        <v>8</v>
      </c>
      <c r="J2" s="26">
        <v>8</v>
      </c>
      <c r="K2" s="26">
        <v>10</v>
      </c>
      <c r="L2" s="26">
        <v>12</v>
      </c>
      <c r="M2" s="26">
        <v>10</v>
      </c>
      <c r="N2" s="26">
        <v>9</v>
      </c>
      <c r="O2" s="26">
        <v>9</v>
      </c>
      <c r="P2" s="26">
        <v>9</v>
      </c>
      <c r="Q2" s="26">
        <v>1</v>
      </c>
      <c r="R2" s="27"/>
      <c r="S2" s="33">
        <f>IF(E2="","",SUM(G2:Q2)-(R2))</f>
        <v>101</v>
      </c>
      <c r="T2" s="68" t="s">
        <v>18</v>
      </c>
      <c r="U2" s="267">
        <v>1</v>
      </c>
      <c r="V2" s="66">
        <f>SUM(G2:I2)</f>
        <v>33</v>
      </c>
    </row>
    <row r="3" spans="1:22" ht="15.75" customHeight="1">
      <c r="A3" s="249"/>
      <c r="B3" s="262"/>
      <c r="C3" s="249"/>
      <c r="D3" s="265"/>
      <c r="E3" s="6">
        <v>18</v>
      </c>
      <c r="F3" s="14" t="s">
        <v>12</v>
      </c>
      <c r="G3" s="22">
        <v>14</v>
      </c>
      <c r="H3" s="22">
        <v>10</v>
      </c>
      <c r="I3" s="22">
        <v>9</v>
      </c>
      <c r="J3" s="22">
        <v>9</v>
      </c>
      <c r="K3" s="22">
        <v>9</v>
      </c>
      <c r="L3" s="22">
        <v>12</v>
      </c>
      <c r="M3" s="22">
        <v>9</v>
      </c>
      <c r="N3" s="22">
        <v>9</v>
      </c>
      <c r="O3" s="22">
        <v>9</v>
      </c>
      <c r="P3" s="22">
        <v>9</v>
      </c>
      <c r="Q3" s="22">
        <v>1</v>
      </c>
      <c r="R3" s="23"/>
      <c r="S3" s="34">
        <f>IF(E3="","",SUM(G3:Q3)-(R3))</f>
        <v>100</v>
      </c>
      <c r="T3" s="69"/>
      <c r="U3" s="268"/>
      <c r="V3" s="67">
        <f>SUM(G3:I3)</f>
        <v>33</v>
      </c>
    </row>
    <row r="4" spans="1:22" ht="15.75" customHeight="1">
      <c r="A4" s="249"/>
      <c r="B4" s="262"/>
      <c r="C4" s="249"/>
      <c r="D4" s="265"/>
      <c r="E4" s="6">
        <v>23</v>
      </c>
      <c r="F4" s="14" t="s">
        <v>13</v>
      </c>
      <c r="G4" s="22">
        <v>16</v>
      </c>
      <c r="H4" s="22">
        <v>11</v>
      </c>
      <c r="I4" s="22">
        <v>8</v>
      </c>
      <c r="J4" s="22">
        <v>9</v>
      </c>
      <c r="K4" s="22">
        <v>9</v>
      </c>
      <c r="L4" s="22">
        <v>12</v>
      </c>
      <c r="M4" s="22">
        <v>10</v>
      </c>
      <c r="N4" s="22">
        <v>9</v>
      </c>
      <c r="O4" s="22">
        <v>9</v>
      </c>
      <c r="P4" s="22">
        <v>10</v>
      </c>
      <c r="Q4" s="22">
        <v>2</v>
      </c>
      <c r="R4" s="23"/>
      <c r="S4" s="34">
        <f>IF(E4="","",SUM(G4:Q4)-(R4))</f>
        <v>105</v>
      </c>
      <c r="T4" s="251">
        <f>SUM(S2:S5)+T3</f>
        <v>395</v>
      </c>
      <c r="U4" s="252"/>
      <c r="V4" s="67">
        <f>SUM(G4:I4)</f>
        <v>35</v>
      </c>
    </row>
    <row r="5" spans="1:22" ht="15.75" customHeight="1">
      <c r="A5" s="249"/>
      <c r="B5" s="262"/>
      <c r="C5" s="249"/>
      <c r="D5" s="266"/>
      <c r="E5" s="6">
        <v>6</v>
      </c>
      <c r="F5" s="14" t="s">
        <v>14</v>
      </c>
      <c r="G5" s="28">
        <v>15</v>
      </c>
      <c r="H5" s="28">
        <v>10</v>
      </c>
      <c r="I5" s="28">
        <v>8</v>
      </c>
      <c r="J5" s="28">
        <v>8</v>
      </c>
      <c r="K5" s="28"/>
      <c r="L5" s="28">
        <v>12</v>
      </c>
      <c r="M5" s="28">
        <v>9</v>
      </c>
      <c r="N5" s="28">
        <v>9</v>
      </c>
      <c r="O5" s="28">
        <v>9</v>
      </c>
      <c r="P5" s="28">
        <v>9</v>
      </c>
      <c r="Q5" s="28"/>
      <c r="R5" s="29"/>
      <c r="S5" s="31">
        <f>IF(E5="","",SUM(G5:Q5)-(R5))</f>
        <v>89</v>
      </c>
      <c r="T5" s="273"/>
      <c r="U5" s="274"/>
      <c r="V5" s="67">
        <f>SUM(G5:I5)</f>
        <v>33</v>
      </c>
    </row>
    <row r="6" spans="1:22" ht="15.75" customHeight="1">
      <c r="A6" s="250"/>
      <c r="B6" s="263"/>
      <c r="C6" s="259"/>
      <c r="D6" s="25"/>
      <c r="E6" s="269" t="s">
        <v>36</v>
      </c>
      <c r="F6" s="270"/>
      <c r="G6" s="28">
        <f aca="true" t="shared" si="0" ref="G6:R6">SUM(G2:G5)</f>
        <v>59</v>
      </c>
      <c r="H6" s="28">
        <f t="shared" si="0"/>
        <v>42</v>
      </c>
      <c r="I6" s="28">
        <f t="shared" si="0"/>
        <v>33</v>
      </c>
      <c r="J6" s="28">
        <f t="shared" si="0"/>
        <v>34</v>
      </c>
      <c r="K6" s="28">
        <f t="shared" si="0"/>
        <v>28</v>
      </c>
      <c r="L6" s="28">
        <f t="shared" si="0"/>
        <v>48</v>
      </c>
      <c r="M6" s="28">
        <f t="shared" si="0"/>
        <v>38</v>
      </c>
      <c r="N6" s="28">
        <f t="shared" si="0"/>
        <v>36</v>
      </c>
      <c r="O6" s="28">
        <f t="shared" si="0"/>
        <v>36</v>
      </c>
      <c r="P6" s="28">
        <f t="shared" si="0"/>
        <v>37</v>
      </c>
      <c r="Q6" s="28">
        <f t="shared" si="0"/>
        <v>4</v>
      </c>
      <c r="R6" s="28">
        <f t="shared" si="0"/>
        <v>0</v>
      </c>
      <c r="S6" s="25"/>
      <c r="T6" s="32"/>
      <c r="U6" s="57"/>
      <c r="V6" s="65">
        <f>SUM(V2:V5)</f>
        <v>134</v>
      </c>
    </row>
    <row r="7" spans="1:22" ht="15.75" customHeight="1">
      <c r="A7" s="248">
        <v>5</v>
      </c>
      <c r="B7" s="261">
        <v>4411</v>
      </c>
      <c r="C7" s="248" t="s">
        <v>75</v>
      </c>
      <c r="D7" s="248" t="s">
        <v>76</v>
      </c>
      <c r="E7" s="6">
        <v>49</v>
      </c>
      <c r="F7" s="13" t="s">
        <v>11</v>
      </c>
      <c r="G7" s="26">
        <v>14</v>
      </c>
      <c r="H7" s="26">
        <v>9</v>
      </c>
      <c r="I7" s="26">
        <v>8</v>
      </c>
      <c r="J7" s="26">
        <v>8</v>
      </c>
      <c r="K7" s="26">
        <v>10</v>
      </c>
      <c r="L7" s="26">
        <v>11</v>
      </c>
      <c r="M7" s="26">
        <v>8</v>
      </c>
      <c r="N7" s="26">
        <v>9</v>
      </c>
      <c r="O7" s="26">
        <v>8</v>
      </c>
      <c r="P7" s="26">
        <v>9</v>
      </c>
      <c r="Q7" s="26"/>
      <c r="R7" s="27"/>
      <c r="S7" s="33">
        <f>IF(E7="","",SUM(G7:Q7)-(R7))</f>
        <v>94</v>
      </c>
      <c r="T7" s="68" t="s">
        <v>18</v>
      </c>
      <c r="U7" s="267">
        <v>2</v>
      </c>
      <c r="V7" s="66">
        <f>SUM(G7:I7)</f>
        <v>31</v>
      </c>
    </row>
    <row r="8" spans="1:22" ht="15.75" customHeight="1">
      <c r="A8" s="249"/>
      <c r="B8" s="262"/>
      <c r="C8" s="249"/>
      <c r="D8" s="260"/>
      <c r="E8" s="6">
        <v>48</v>
      </c>
      <c r="F8" s="14" t="s">
        <v>12</v>
      </c>
      <c r="G8" s="22">
        <v>13</v>
      </c>
      <c r="H8" s="22">
        <v>9</v>
      </c>
      <c r="I8" s="22">
        <v>8</v>
      </c>
      <c r="J8" s="22">
        <v>8</v>
      </c>
      <c r="K8" s="22">
        <v>9</v>
      </c>
      <c r="L8" s="22">
        <v>12</v>
      </c>
      <c r="M8" s="22">
        <v>9</v>
      </c>
      <c r="N8" s="22">
        <v>9</v>
      </c>
      <c r="O8" s="22">
        <v>9</v>
      </c>
      <c r="P8" s="22">
        <v>9</v>
      </c>
      <c r="Q8" s="22"/>
      <c r="R8" s="23"/>
      <c r="S8" s="34">
        <f>IF(E8="","",SUM(G8:Q8)-(R8))</f>
        <v>95</v>
      </c>
      <c r="T8" s="69"/>
      <c r="U8" s="268"/>
      <c r="V8" s="67">
        <f>SUM(G8:I8)</f>
        <v>30</v>
      </c>
    </row>
    <row r="9" spans="1:22" ht="15.75" customHeight="1">
      <c r="A9" s="249"/>
      <c r="B9" s="262"/>
      <c r="C9" s="249"/>
      <c r="D9" s="260"/>
      <c r="E9" s="6">
        <v>89</v>
      </c>
      <c r="F9" s="14" t="s">
        <v>13</v>
      </c>
      <c r="G9" s="22">
        <v>16</v>
      </c>
      <c r="H9" s="22">
        <v>10</v>
      </c>
      <c r="I9" s="22">
        <v>8</v>
      </c>
      <c r="J9" s="22">
        <v>9</v>
      </c>
      <c r="K9" s="22">
        <v>9</v>
      </c>
      <c r="L9" s="22">
        <v>13</v>
      </c>
      <c r="M9" s="22">
        <v>9</v>
      </c>
      <c r="N9" s="22">
        <v>9</v>
      </c>
      <c r="O9" s="22">
        <v>9</v>
      </c>
      <c r="P9" s="22">
        <v>10</v>
      </c>
      <c r="Q9" s="22">
        <v>1</v>
      </c>
      <c r="R9" s="23"/>
      <c r="S9" s="34">
        <f>IF(E9="","",SUM(G9:Q9)-(R9))</f>
        <v>103</v>
      </c>
      <c r="T9" s="251">
        <f>SUM(S7:S10)+T8</f>
        <v>385</v>
      </c>
      <c r="U9" s="252"/>
      <c r="V9" s="67">
        <f>SUM(G9:I9)</f>
        <v>34</v>
      </c>
    </row>
    <row r="10" spans="1:22" ht="15.75" customHeight="1">
      <c r="A10" s="249"/>
      <c r="B10" s="262"/>
      <c r="C10" s="249"/>
      <c r="D10" s="259"/>
      <c r="E10" s="6">
        <v>146</v>
      </c>
      <c r="F10" s="15" t="s">
        <v>14</v>
      </c>
      <c r="G10" s="28">
        <v>12</v>
      </c>
      <c r="H10" s="28">
        <v>9</v>
      </c>
      <c r="I10" s="28">
        <v>7</v>
      </c>
      <c r="J10" s="28">
        <v>8</v>
      </c>
      <c r="K10" s="28">
        <v>9</v>
      </c>
      <c r="L10" s="28">
        <v>12</v>
      </c>
      <c r="M10" s="28">
        <v>9</v>
      </c>
      <c r="N10" s="28">
        <v>9</v>
      </c>
      <c r="O10" s="28">
        <v>9</v>
      </c>
      <c r="P10" s="28">
        <v>9</v>
      </c>
      <c r="Q10" s="28"/>
      <c r="R10" s="29"/>
      <c r="S10" s="31">
        <f>IF(E10="","",SUM(G10:Q10)-(R10))</f>
        <v>93</v>
      </c>
      <c r="T10" s="253"/>
      <c r="U10" s="254"/>
      <c r="V10" s="67">
        <f>SUM(G10:I10)</f>
        <v>28</v>
      </c>
    </row>
    <row r="11" spans="1:22" ht="15.75" customHeight="1">
      <c r="A11" s="250"/>
      <c r="B11" s="263"/>
      <c r="C11" s="259"/>
      <c r="D11" s="28"/>
      <c r="E11" s="255" t="s">
        <v>36</v>
      </c>
      <c r="F11" s="256"/>
      <c r="G11" s="28">
        <f aca="true" t="shared" si="1" ref="G11:R11">SUM(G7:G10)</f>
        <v>55</v>
      </c>
      <c r="H11" s="28">
        <f t="shared" si="1"/>
        <v>37</v>
      </c>
      <c r="I11" s="28">
        <f t="shared" si="1"/>
        <v>31</v>
      </c>
      <c r="J11" s="28">
        <f t="shared" si="1"/>
        <v>33</v>
      </c>
      <c r="K11" s="28">
        <f t="shared" si="1"/>
        <v>37</v>
      </c>
      <c r="L11" s="28">
        <f t="shared" si="1"/>
        <v>48</v>
      </c>
      <c r="M11" s="28">
        <f t="shared" si="1"/>
        <v>35</v>
      </c>
      <c r="N11" s="28">
        <f t="shared" si="1"/>
        <v>36</v>
      </c>
      <c r="O11" s="28">
        <f t="shared" si="1"/>
        <v>35</v>
      </c>
      <c r="P11" s="28">
        <f t="shared" si="1"/>
        <v>37</v>
      </c>
      <c r="Q11" s="28">
        <f t="shared" si="1"/>
        <v>1</v>
      </c>
      <c r="R11" s="28">
        <f t="shared" si="1"/>
        <v>0</v>
      </c>
      <c r="S11" s="28"/>
      <c r="T11" s="182"/>
      <c r="U11" s="58"/>
      <c r="V11" s="65">
        <f>SUM(V7:V10)</f>
        <v>123</v>
      </c>
    </row>
    <row r="12" spans="1:22" ht="15.75" customHeight="1">
      <c r="A12" s="248">
        <v>8</v>
      </c>
      <c r="B12" s="261">
        <v>4406</v>
      </c>
      <c r="C12" s="248" t="s">
        <v>64</v>
      </c>
      <c r="D12" s="248" t="s">
        <v>65</v>
      </c>
      <c r="E12" s="6">
        <v>38</v>
      </c>
      <c r="F12" s="13" t="s">
        <v>11</v>
      </c>
      <c r="G12" s="26">
        <v>12</v>
      </c>
      <c r="H12" s="26">
        <v>9</v>
      </c>
      <c r="I12" s="26">
        <v>6</v>
      </c>
      <c r="J12" s="26">
        <v>7</v>
      </c>
      <c r="K12" s="26">
        <v>9</v>
      </c>
      <c r="L12" s="26">
        <v>13</v>
      </c>
      <c r="M12" s="26">
        <v>9</v>
      </c>
      <c r="N12" s="26">
        <v>9</v>
      </c>
      <c r="O12" s="26">
        <v>9</v>
      </c>
      <c r="P12" s="26">
        <v>9</v>
      </c>
      <c r="Q12" s="26"/>
      <c r="R12" s="27"/>
      <c r="S12" s="33">
        <f>IF(E12="","",SUM(G12:Q12)-(R12))</f>
        <v>92</v>
      </c>
      <c r="T12" s="68" t="s">
        <v>18</v>
      </c>
      <c r="U12" s="267">
        <v>3</v>
      </c>
      <c r="V12" s="66">
        <f>SUM(G12:I12)</f>
        <v>27</v>
      </c>
    </row>
    <row r="13" spans="1:22" ht="15.75" customHeight="1">
      <c r="A13" s="249"/>
      <c r="B13" s="262"/>
      <c r="C13" s="249"/>
      <c r="D13" s="260"/>
      <c r="E13" s="6">
        <v>27</v>
      </c>
      <c r="F13" s="14" t="s">
        <v>12</v>
      </c>
      <c r="G13" s="22">
        <v>13</v>
      </c>
      <c r="H13" s="22">
        <v>9</v>
      </c>
      <c r="I13" s="22">
        <v>6</v>
      </c>
      <c r="J13" s="22">
        <v>8</v>
      </c>
      <c r="K13" s="22">
        <v>9</v>
      </c>
      <c r="L13" s="22">
        <v>15</v>
      </c>
      <c r="M13" s="22">
        <v>10</v>
      </c>
      <c r="N13" s="22">
        <v>9</v>
      </c>
      <c r="O13" s="22">
        <v>9</v>
      </c>
      <c r="P13" s="22">
        <v>10</v>
      </c>
      <c r="Q13" s="22"/>
      <c r="R13" s="23"/>
      <c r="S13" s="34">
        <f>IF(E13="","",SUM(G13:Q13)-(R13))</f>
        <v>98</v>
      </c>
      <c r="T13" s="69"/>
      <c r="U13" s="268"/>
      <c r="V13" s="67">
        <f>SUM(G13:I13)</f>
        <v>28</v>
      </c>
    </row>
    <row r="14" spans="1:22" ht="15.75" customHeight="1">
      <c r="A14" s="249"/>
      <c r="B14" s="262"/>
      <c r="C14" s="249"/>
      <c r="D14" s="260"/>
      <c r="E14" s="6">
        <v>26</v>
      </c>
      <c r="F14" s="14" t="s">
        <v>13</v>
      </c>
      <c r="G14" s="22">
        <v>13</v>
      </c>
      <c r="H14" s="22">
        <v>10</v>
      </c>
      <c r="I14" s="22">
        <v>8</v>
      </c>
      <c r="J14" s="22">
        <v>9</v>
      </c>
      <c r="K14" s="22"/>
      <c r="L14" s="22">
        <v>14</v>
      </c>
      <c r="M14" s="22">
        <v>9</v>
      </c>
      <c r="N14" s="22">
        <v>9</v>
      </c>
      <c r="O14" s="22">
        <v>9</v>
      </c>
      <c r="P14" s="22">
        <v>9</v>
      </c>
      <c r="Q14" s="22"/>
      <c r="R14" s="23"/>
      <c r="S14" s="34">
        <f>IF(E14="","",SUM(G14:Q14)-(R14))</f>
        <v>90</v>
      </c>
      <c r="T14" s="251">
        <f>SUM(S12:S15)+T13</f>
        <v>381</v>
      </c>
      <c r="U14" s="252"/>
      <c r="V14" s="67">
        <f>SUM(G14:I14)</f>
        <v>31</v>
      </c>
    </row>
    <row r="15" spans="1:22" ht="15.75" customHeight="1">
      <c r="A15" s="249"/>
      <c r="B15" s="262"/>
      <c r="C15" s="249"/>
      <c r="D15" s="259"/>
      <c r="E15" s="6">
        <v>29</v>
      </c>
      <c r="F15" s="15" t="s">
        <v>14</v>
      </c>
      <c r="G15" s="28">
        <v>13</v>
      </c>
      <c r="H15" s="28">
        <v>11</v>
      </c>
      <c r="I15" s="28">
        <v>6</v>
      </c>
      <c r="J15" s="28">
        <v>8</v>
      </c>
      <c r="K15" s="28">
        <v>10</v>
      </c>
      <c r="L15" s="28">
        <v>14</v>
      </c>
      <c r="M15" s="28">
        <v>9</v>
      </c>
      <c r="N15" s="28">
        <v>9</v>
      </c>
      <c r="O15" s="28">
        <v>10</v>
      </c>
      <c r="P15" s="28">
        <v>9</v>
      </c>
      <c r="Q15" s="28">
        <v>2</v>
      </c>
      <c r="R15" s="29"/>
      <c r="S15" s="31">
        <f>IF(E15="","",SUM(G15:Q15)-(R15))</f>
        <v>101</v>
      </c>
      <c r="T15" s="253"/>
      <c r="U15" s="254"/>
      <c r="V15" s="67">
        <f>SUM(G15:I15)</f>
        <v>30</v>
      </c>
    </row>
    <row r="16" spans="1:22" ht="15.75" customHeight="1">
      <c r="A16" s="250"/>
      <c r="B16" s="263"/>
      <c r="C16" s="259"/>
      <c r="D16" s="28"/>
      <c r="E16" s="255" t="s">
        <v>36</v>
      </c>
      <c r="F16" s="256"/>
      <c r="G16" s="28">
        <f aca="true" t="shared" si="2" ref="G16:R16">SUM(G12:G15)</f>
        <v>51</v>
      </c>
      <c r="H16" s="28">
        <f t="shared" si="2"/>
        <v>39</v>
      </c>
      <c r="I16" s="28">
        <f t="shared" si="2"/>
        <v>26</v>
      </c>
      <c r="J16" s="28">
        <f t="shared" si="2"/>
        <v>32</v>
      </c>
      <c r="K16" s="28">
        <f t="shared" si="2"/>
        <v>28</v>
      </c>
      <c r="L16" s="28">
        <f t="shared" si="2"/>
        <v>56</v>
      </c>
      <c r="M16" s="28">
        <f t="shared" si="2"/>
        <v>37</v>
      </c>
      <c r="N16" s="28">
        <f t="shared" si="2"/>
        <v>36</v>
      </c>
      <c r="O16" s="28">
        <f t="shared" si="2"/>
        <v>37</v>
      </c>
      <c r="P16" s="28">
        <f t="shared" si="2"/>
        <v>37</v>
      </c>
      <c r="Q16" s="28">
        <f t="shared" si="2"/>
        <v>2</v>
      </c>
      <c r="R16" s="28">
        <f t="shared" si="2"/>
        <v>0</v>
      </c>
      <c r="S16" s="28"/>
      <c r="T16" s="182"/>
      <c r="U16" s="58"/>
      <c r="V16" s="65">
        <f>SUM(V12:V15)</f>
        <v>116</v>
      </c>
    </row>
    <row r="17" spans="1:22" ht="15.75" customHeight="1">
      <c r="A17" s="248">
        <v>2</v>
      </c>
      <c r="B17" s="261">
        <v>4415</v>
      </c>
      <c r="C17" s="248" t="s">
        <v>116</v>
      </c>
      <c r="D17" s="248" t="s">
        <v>117</v>
      </c>
      <c r="E17" s="6">
        <v>3</v>
      </c>
      <c r="F17" s="13" t="s">
        <v>11</v>
      </c>
      <c r="G17" s="26">
        <v>12</v>
      </c>
      <c r="H17" s="26">
        <v>9</v>
      </c>
      <c r="I17" s="26">
        <v>9</v>
      </c>
      <c r="J17" s="26">
        <v>8</v>
      </c>
      <c r="K17" s="26">
        <v>9</v>
      </c>
      <c r="L17" s="26">
        <v>11</v>
      </c>
      <c r="M17" s="26">
        <v>9</v>
      </c>
      <c r="N17" s="26">
        <v>8</v>
      </c>
      <c r="O17" s="26">
        <v>8</v>
      </c>
      <c r="P17" s="26">
        <v>9</v>
      </c>
      <c r="Q17" s="26"/>
      <c r="R17" s="27"/>
      <c r="S17" s="33">
        <f>IF(E17="","",SUM(G17:Q17)-(R17))</f>
        <v>92</v>
      </c>
      <c r="T17" s="68" t="s">
        <v>18</v>
      </c>
      <c r="U17" s="271">
        <v>4</v>
      </c>
      <c r="V17" s="66">
        <f>SUM(G17:I17)</f>
        <v>30</v>
      </c>
    </row>
    <row r="18" spans="1:22" ht="15.75" customHeight="1">
      <c r="A18" s="249"/>
      <c r="B18" s="262"/>
      <c r="C18" s="249"/>
      <c r="D18" s="249"/>
      <c r="E18" s="6">
        <v>6</v>
      </c>
      <c r="F18" s="14" t="s">
        <v>12</v>
      </c>
      <c r="G18" s="22">
        <v>12</v>
      </c>
      <c r="H18" s="22">
        <v>9</v>
      </c>
      <c r="I18" s="22">
        <v>9</v>
      </c>
      <c r="J18" s="22">
        <v>8</v>
      </c>
      <c r="K18" s="22"/>
      <c r="L18" s="22">
        <v>11</v>
      </c>
      <c r="M18" s="22">
        <v>9</v>
      </c>
      <c r="N18" s="22">
        <v>9</v>
      </c>
      <c r="O18" s="22">
        <v>9</v>
      </c>
      <c r="P18" s="22">
        <v>8</v>
      </c>
      <c r="Q18" s="22"/>
      <c r="R18" s="23"/>
      <c r="S18" s="34">
        <f>IF(E18="","",SUM(G18:Q18)-(R18))</f>
        <v>84</v>
      </c>
      <c r="T18" s="69"/>
      <c r="U18" s="272"/>
      <c r="V18" s="67">
        <f>SUM(G18:I18)</f>
        <v>30</v>
      </c>
    </row>
    <row r="19" spans="1:22" ht="15.75" customHeight="1">
      <c r="A19" s="249"/>
      <c r="B19" s="262"/>
      <c r="C19" s="249"/>
      <c r="D19" s="249"/>
      <c r="E19" s="6">
        <v>5</v>
      </c>
      <c r="F19" s="14" t="s">
        <v>13</v>
      </c>
      <c r="G19" s="22">
        <v>15</v>
      </c>
      <c r="H19" s="22">
        <v>9</v>
      </c>
      <c r="I19" s="22">
        <v>9</v>
      </c>
      <c r="J19" s="22">
        <v>8</v>
      </c>
      <c r="K19" s="22">
        <v>10</v>
      </c>
      <c r="L19" s="22">
        <v>11</v>
      </c>
      <c r="M19" s="22">
        <v>9</v>
      </c>
      <c r="N19" s="22">
        <v>10</v>
      </c>
      <c r="O19" s="22">
        <v>9</v>
      </c>
      <c r="P19" s="22">
        <v>9</v>
      </c>
      <c r="Q19" s="22">
        <v>1</v>
      </c>
      <c r="R19" s="23"/>
      <c r="S19" s="34">
        <f>IF(E19="","",SUM(G19:Q19)-(R19))</f>
        <v>100</v>
      </c>
      <c r="T19" s="251">
        <f>SUM(S17:S20)+T18</f>
        <v>372</v>
      </c>
      <c r="U19" s="252"/>
      <c r="V19" s="67">
        <f>SUM(G19:I19)</f>
        <v>33</v>
      </c>
    </row>
    <row r="20" spans="1:22" ht="15.75" customHeight="1">
      <c r="A20" s="249"/>
      <c r="B20" s="262"/>
      <c r="C20" s="249"/>
      <c r="D20" s="250"/>
      <c r="E20" s="6">
        <v>4</v>
      </c>
      <c r="F20" s="15" t="s">
        <v>14</v>
      </c>
      <c r="G20" s="28">
        <v>13</v>
      </c>
      <c r="H20" s="28">
        <v>9</v>
      </c>
      <c r="I20" s="28">
        <v>9</v>
      </c>
      <c r="J20" s="28">
        <v>9</v>
      </c>
      <c r="K20" s="28">
        <v>9</v>
      </c>
      <c r="L20" s="28">
        <v>11</v>
      </c>
      <c r="M20" s="28">
        <v>9</v>
      </c>
      <c r="N20" s="28">
        <v>9</v>
      </c>
      <c r="O20" s="28">
        <v>9</v>
      </c>
      <c r="P20" s="28">
        <v>9</v>
      </c>
      <c r="Q20" s="28"/>
      <c r="R20" s="29"/>
      <c r="S20" s="31">
        <f>IF(E20="","",SUM(G20:Q20)-(R20))</f>
        <v>96</v>
      </c>
      <c r="T20" s="253"/>
      <c r="U20" s="254"/>
      <c r="V20" s="67">
        <f>SUM(G20:I20)</f>
        <v>31</v>
      </c>
    </row>
    <row r="21" spans="1:22" ht="15.75" customHeight="1">
      <c r="A21" s="250"/>
      <c r="B21" s="263"/>
      <c r="C21" s="259"/>
      <c r="D21" s="28"/>
      <c r="E21" s="255" t="s">
        <v>36</v>
      </c>
      <c r="F21" s="256"/>
      <c r="G21" s="28">
        <f aca="true" t="shared" si="3" ref="G21:R21">SUM(G17:G20)</f>
        <v>52</v>
      </c>
      <c r="H21" s="28">
        <f t="shared" si="3"/>
        <v>36</v>
      </c>
      <c r="I21" s="28">
        <f t="shared" si="3"/>
        <v>36</v>
      </c>
      <c r="J21" s="28">
        <f t="shared" si="3"/>
        <v>33</v>
      </c>
      <c r="K21" s="28">
        <f t="shared" si="3"/>
        <v>28</v>
      </c>
      <c r="L21" s="28">
        <f t="shared" si="3"/>
        <v>44</v>
      </c>
      <c r="M21" s="28">
        <f t="shared" si="3"/>
        <v>36</v>
      </c>
      <c r="N21" s="28">
        <f t="shared" si="3"/>
        <v>36</v>
      </c>
      <c r="O21" s="28">
        <f t="shared" si="3"/>
        <v>35</v>
      </c>
      <c r="P21" s="28">
        <f t="shared" si="3"/>
        <v>35</v>
      </c>
      <c r="Q21" s="28">
        <f t="shared" si="3"/>
        <v>1</v>
      </c>
      <c r="R21" s="28">
        <f t="shared" si="3"/>
        <v>0</v>
      </c>
      <c r="S21" s="28"/>
      <c r="T21" s="182"/>
      <c r="U21" s="58"/>
      <c r="V21" s="65">
        <f>SUM(V17:V20)</f>
        <v>124</v>
      </c>
    </row>
    <row r="22" spans="1:22" ht="15.75" customHeight="1">
      <c r="A22" s="248">
        <v>7</v>
      </c>
      <c r="B22" s="261">
        <v>4405</v>
      </c>
      <c r="C22" s="248" t="s">
        <v>119</v>
      </c>
      <c r="D22" s="248" t="s">
        <v>115</v>
      </c>
      <c r="E22" s="60" t="s">
        <v>120</v>
      </c>
      <c r="F22" s="13" t="s">
        <v>11</v>
      </c>
      <c r="G22" s="26">
        <v>13</v>
      </c>
      <c r="H22" s="26">
        <v>10</v>
      </c>
      <c r="I22" s="26">
        <v>8</v>
      </c>
      <c r="J22" s="26">
        <v>8</v>
      </c>
      <c r="K22" s="26"/>
      <c r="L22" s="26">
        <v>12</v>
      </c>
      <c r="M22" s="26">
        <v>10</v>
      </c>
      <c r="N22" s="26">
        <v>9</v>
      </c>
      <c r="O22" s="26">
        <v>9</v>
      </c>
      <c r="P22" s="26">
        <v>8</v>
      </c>
      <c r="Q22" s="26"/>
      <c r="R22" s="27"/>
      <c r="S22" s="33">
        <f>IF(E22="","",SUM(G22:Q22)-(R22))</f>
        <v>87</v>
      </c>
      <c r="T22" s="68" t="s">
        <v>18</v>
      </c>
      <c r="U22" s="275">
        <v>5</v>
      </c>
      <c r="V22" s="66">
        <f>SUM(G22:I22)</f>
        <v>31</v>
      </c>
    </row>
    <row r="23" spans="1:22" ht="15.75" customHeight="1">
      <c r="A23" s="249"/>
      <c r="B23" s="262"/>
      <c r="C23" s="249"/>
      <c r="D23" s="260"/>
      <c r="E23" s="60" t="s">
        <v>121</v>
      </c>
      <c r="F23" s="14" t="s">
        <v>12</v>
      </c>
      <c r="G23" s="22">
        <v>12</v>
      </c>
      <c r="H23" s="22">
        <v>11</v>
      </c>
      <c r="I23" s="22">
        <v>8</v>
      </c>
      <c r="J23" s="22">
        <v>8</v>
      </c>
      <c r="K23" s="22">
        <v>11</v>
      </c>
      <c r="L23" s="22">
        <v>12</v>
      </c>
      <c r="M23" s="22">
        <v>9</v>
      </c>
      <c r="N23" s="22">
        <v>8</v>
      </c>
      <c r="O23" s="22">
        <v>9</v>
      </c>
      <c r="P23" s="22">
        <v>8</v>
      </c>
      <c r="Q23" s="22"/>
      <c r="R23" s="23"/>
      <c r="S23" s="34">
        <f>IF(E23="","",SUM(G23:Q23)-(R23))</f>
        <v>96</v>
      </c>
      <c r="T23" s="69"/>
      <c r="U23" s="276"/>
      <c r="V23" s="67">
        <f>SUM(G23:I23)</f>
        <v>31</v>
      </c>
    </row>
    <row r="24" spans="1:22" ht="15.75" customHeight="1">
      <c r="A24" s="249"/>
      <c r="B24" s="262"/>
      <c r="C24" s="249"/>
      <c r="D24" s="260"/>
      <c r="E24" s="60" t="s">
        <v>122</v>
      </c>
      <c r="F24" s="14" t="s">
        <v>13</v>
      </c>
      <c r="G24" s="22">
        <v>13</v>
      </c>
      <c r="H24" s="22">
        <v>12</v>
      </c>
      <c r="I24" s="22">
        <v>9</v>
      </c>
      <c r="J24" s="22">
        <v>9</v>
      </c>
      <c r="K24" s="22">
        <v>11</v>
      </c>
      <c r="L24" s="22">
        <v>13</v>
      </c>
      <c r="M24" s="22">
        <v>9</v>
      </c>
      <c r="N24" s="22">
        <v>9</v>
      </c>
      <c r="O24" s="22">
        <v>8</v>
      </c>
      <c r="P24" s="22">
        <v>9</v>
      </c>
      <c r="Q24" s="22">
        <v>1</v>
      </c>
      <c r="R24" s="23"/>
      <c r="S24" s="34">
        <f>IF(E24="","",SUM(G24:Q24)-(R24))</f>
        <v>103</v>
      </c>
      <c r="T24" s="251">
        <f>SUM(S22:S25)+T23</f>
        <v>371</v>
      </c>
      <c r="U24" s="252"/>
      <c r="V24" s="67">
        <f>SUM(G24:I24)</f>
        <v>34</v>
      </c>
    </row>
    <row r="25" spans="1:22" ht="15.75" customHeight="1">
      <c r="A25" s="249"/>
      <c r="B25" s="262"/>
      <c r="C25" s="249"/>
      <c r="D25" s="259"/>
      <c r="E25" s="60" t="s">
        <v>123</v>
      </c>
      <c r="F25" s="15" t="s">
        <v>14</v>
      </c>
      <c r="G25" s="28">
        <v>12</v>
      </c>
      <c r="H25" s="28">
        <v>10</v>
      </c>
      <c r="I25" s="28">
        <v>8</v>
      </c>
      <c r="J25" s="28">
        <v>9</v>
      </c>
      <c r="K25" s="28"/>
      <c r="L25" s="28">
        <v>13</v>
      </c>
      <c r="M25" s="28">
        <v>9</v>
      </c>
      <c r="N25" s="28">
        <v>8</v>
      </c>
      <c r="O25" s="28">
        <v>8</v>
      </c>
      <c r="P25" s="28">
        <v>8</v>
      </c>
      <c r="Q25" s="28"/>
      <c r="R25" s="29"/>
      <c r="S25" s="31">
        <f>IF(E25="","",SUM(G25:Q25)-(R25))</f>
        <v>85</v>
      </c>
      <c r="T25" s="253"/>
      <c r="U25" s="254"/>
      <c r="V25" s="67">
        <f>SUM(G25:I25)</f>
        <v>30</v>
      </c>
    </row>
    <row r="26" spans="1:22" ht="15.75" customHeight="1">
      <c r="A26" s="250"/>
      <c r="B26" s="263"/>
      <c r="C26" s="259"/>
      <c r="D26" s="28"/>
      <c r="E26" s="255" t="s">
        <v>36</v>
      </c>
      <c r="F26" s="256"/>
      <c r="G26" s="28">
        <f aca="true" t="shared" si="4" ref="G26:R26">SUM(G22:G25)</f>
        <v>50</v>
      </c>
      <c r="H26" s="28">
        <f t="shared" si="4"/>
        <v>43</v>
      </c>
      <c r="I26" s="28">
        <f t="shared" si="4"/>
        <v>33</v>
      </c>
      <c r="J26" s="28">
        <f t="shared" si="4"/>
        <v>34</v>
      </c>
      <c r="K26" s="28">
        <f t="shared" si="4"/>
        <v>22</v>
      </c>
      <c r="L26" s="28">
        <f t="shared" si="4"/>
        <v>50</v>
      </c>
      <c r="M26" s="28">
        <f t="shared" si="4"/>
        <v>37</v>
      </c>
      <c r="N26" s="28">
        <f t="shared" si="4"/>
        <v>34</v>
      </c>
      <c r="O26" s="28">
        <f t="shared" si="4"/>
        <v>34</v>
      </c>
      <c r="P26" s="28">
        <f t="shared" si="4"/>
        <v>33</v>
      </c>
      <c r="Q26" s="28">
        <f t="shared" si="4"/>
        <v>1</v>
      </c>
      <c r="R26" s="28">
        <f t="shared" si="4"/>
        <v>0</v>
      </c>
      <c r="S26" s="28"/>
      <c r="T26" s="182"/>
      <c r="U26" s="58"/>
      <c r="V26" s="65">
        <f>SUM(V22:V25)</f>
        <v>126</v>
      </c>
    </row>
    <row r="27" spans="1:22" ht="15.75" customHeight="1">
      <c r="A27" s="248">
        <v>11</v>
      </c>
      <c r="B27" s="261">
        <v>4410</v>
      </c>
      <c r="C27" s="248" t="s">
        <v>75</v>
      </c>
      <c r="D27" s="248" t="s">
        <v>76</v>
      </c>
      <c r="E27" s="6">
        <v>213</v>
      </c>
      <c r="F27" s="13" t="s">
        <v>11</v>
      </c>
      <c r="G27" s="26">
        <v>12</v>
      </c>
      <c r="H27" s="26">
        <v>9</v>
      </c>
      <c r="I27" s="26">
        <v>9</v>
      </c>
      <c r="J27" s="26">
        <v>9</v>
      </c>
      <c r="K27" s="26">
        <v>10</v>
      </c>
      <c r="L27" s="26">
        <v>11</v>
      </c>
      <c r="M27" s="26">
        <v>9</v>
      </c>
      <c r="N27" s="26">
        <v>8</v>
      </c>
      <c r="O27" s="26">
        <v>9</v>
      </c>
      <c r="P27" s="26">
        <v>9</v>
      </c>
      <c r="Q27" s="26"/>
      <c r="R27" s="27"/>
      <c r="S27" s="33">
        <f>IF(E27="","",SUM(G27:Q27)-(R27))</f>
        <v>95</v>
      </c>
      <c r="T27" s="68" t="s">
        <v>18</v>
      </c>
      <c r="U27" s="275">
        <v>6</v>
      </c>
      <c r="V27" s="66">
        <f>SUM(G27:I27)</f>
        <v>30</v>
      </c>
    </row>
    <row r="28" spans="1:22" ht="15.75" customHeight="1">
      <c r="A28" s="249"/>
      <c r="B28" s="262"/>
      <c r="C28" s="249"/>
      <c r="D28" s="260"/>
      <c r="E28" s="6">
        <v>38</v>
      </c>
      <c r="F28" s="14" t="s">
        <v>12</v>
      </c>
      <c r="G28" s="22">
        <v>13</v>
      </c>
      <c r="H28" s="22">
        <v>9</v>
      </c>
      <c r="I28" s="22">
        <v>9</v>
      </c>
      <c r="J28" s="22">
        <v>9</v>
      </c>
      <c r="K28" s="22">
        <v>9</v>
      </c>
      <c r="L28" s="22">
        <v>12</v>
      </c>
      <c r="M28" s="22">
        <v>9</v>
      </c>
      <c r="N28" s="22">
        <v>9</v>
      </c>
      <c r="O28" s="22">
        <v>8</v>
      </c>
      <c r="P28" s="22">
        <v>8</v>
      </c>
      <c r="Q28" s="22"/>
      <c r="R28" s="23"/>
      <c r="S28" s="34">
        <f>IF(E28="","",SUM(G28:Q28)-(R28))</f>
        <v>95</v>
      </c>
      <c r="T28" s="69"/>
      <c r="U28" s="276"/>
      <c r="V28" s="67">
        <f>SUM(G28:I28)</f>
        <v>31</v>
      </c>
    </row>
    <row r="29" spans="1:22" ht="15.75" customHeight="1">
      <c r="A29" s="249"/>
      <c r="B29" s="262"/>
      <c r="C29" s="249"/>
      <c r="D29" s="260"/>
      <c r="E29" s="6">
        <v>3</v>
      </c>
      <c r="F29" s="14" t="s">
        <v>13</v>
      </c>
      <c r="G29" s="22">
        <v>12</v>
      </c>
      <c r="H29" s="22">
        <v>9</v>
      </c>
      <c r="I29" s="22">
        <v>6</v>
      </c>
      <c r="J29" s="22">
        <v>9</v>
      </c>
      <c r="K29" s="22">
        <v>9</v>
      </c>
      <c r="L29" s="22">
        <v>11</v>
      </c>
      <c r="M29" s="22">
        <v>9</v>
      </c>
      <c r="N29" s="22">
        <v>9</v>
      </c>
      <c r="O29" s="22">
        <v>9</v>
      </c>
      <c r="P29" s="22">
        <v>8</v>
      </c>
      <c r="Q29" s="22"/>
      <c r="R29" s="23"/>
      <c r="S29" s="34">
        <f>IF(E29="","",SUM(G29:Q29)-(R29))</f>
        <v>91</v>
      </c>
      <c r="T29" s="251">
        <f>SUM(S27:S30)+T28</f>
        <v>356</v>
      </c>
      <c r="U29" s="252"/>
      <c r="V29" s="67">
        <f>SUM(G29:I29)</f>
        <v>27</v>
      </c>
    </row>
    <row r="30" spans="1:22" ht="15.75" customHeight="1">
      <c r="A30" s="249"/>
      <c r="B30" s="262"/>
      <c r="C30" s="249"/>
      <c r="D30" s="259"/>
      <c r="E30" s="6">
        <v>4</v>
      </c>
      <c r="F30" s="15" t="s">
        <v>14</v>
      </c>
      <c r="G30" s="28"/>
      <c r="H30" s="28">
        <v>10</v>
      </c>
      <c r="I30" s="28">
        <v>10</v>
      </c>
      <c r="J30" s="28">
        <v>9</v>
      </c>
      <c r="K30" s="28"/>
      <c r="L30" s="28">
        <v>12</v>
      </c>
      <c r="M30" s="28">
        <v>8</v>
      </c>
      <c r="N30" s="28">
        <v>9</v>
      </c>
      <c r="O30" s="28">
        <v>8</v>
      </c>
      <c r="P30" s="28">
        <v>9</v>
      </c>
      <c r="Q30" s="28"/>
      <c r="R30" s="29"/>
      <c r="S30" s="31">
        <f>IF(E30="","",SUM(G30:Q30)-(R30))</f>
        <v>75</v>
      </c>
      <c r="T30" s="253"/>
      <c r="U30" s="254"/>
      <c r="V30" s="67">
        <f>SUM(G30:I30)</f>
        <v>20</v>
      </c>
    </row>
    <row r="31" spans="1:22" ht="15.75" customHeight="1">
      <c r="A31" s="250"/>
      <c r="B31" s="263"/>
      <c r="C31" s="259"/>
      <c r="D31" s="28"/>
      <c r="E31" s="255" t="s">
        <v>36</v>
      </c>
      <c r="F31" s="256"/>
      <c r="G31" s="28">
        <f aca="true" t="shared" si="5" ref="G31:R31">SUM(G27:G30)</f>
        <v>37</v>
      </c>
      <c r="H31" s="28">
        <f t="shared" si="5"/>
        <v>37</v>
      </c>
      <c r="I31" s="28">
        <f t="shared" si="5"/>
        <v>34</v>
      </c>
      <c r="J31" s="28">
        <f t="shared" si="5"/>
        <v>36</v>
      </c>
      <c r="K31" s="28">
        <f t="shared" si="5"/>
        <v>28</v>
      </c>
      <c r="L31" s="28">
        <f t="shared" si="5"/>
        <v>46</v>
      </c>
      <c r="M31" s="28">
        <f t="shared" si="5"/>
        <v>35</v>
      </c>
      <c r="N31" s="28">
        <f t="shared" si="5"/>
        <v>35</v>
      </c>
      <c r="O31" s="28">
        <f t="shared" si="5"/>
        <v>34</v>
      </c>
      <c r="P31" s="28">
        <f t="shared" si="5"/>
        <v>34</v>
      </c>
      <c r="Q31" s="28">
        <f t="shared" si="5"/>
        <v>0</v>
      </c>
      <c r="R31" s="28">
        <f t="shared" si="5"/>
        <v>0</v>
      </c>
      <c r="S31" s="28"/>
      <c r="T31" s="182"/>
      <c r="U31" s="58"/>
      <c r="V31" s="65">
        <f>SUM(V27:V30)</f>
        <v>108</v>
      </c>
    </row>
    <row r="32" spans="1:22" ht="15.75" customHeight="1">
      <c r="A32" s="248">
        <v>3</v>
      </c>
      <c r="B32" s="261">
        <v>4413</v>
      </c>
      <c r="C32" s="248" t="s">
        <v>75</v>
      </c>
      <c r="D32" s="248" t="s">
        <v>76</v>
      </c>
      <c r="E32" s="6">
        <v>37</v>
      </c>
      <c r="F32" s="13" t="s">
        <v>11</v>
      </c>
      <c r="G32" s="26">
        <v>13</v>
      </c>
      <c r="H32" s="26">
        <v>9</v>
      </c>
      <c r="I32" s="26">
        <v>6</v>
      </c>
      <c r="J32" s="26">
        <v>8</v>
      </c>
      <c r="K32" s="26"/>
      <c r="L32" s="26">
        <v>11</v>
      </c>
      <c r="M32" s="26">
        <v>9</v>
      </c>
      <c r="N32" s="26">
        <v>9</v>
      </c>
      <c r="O32" s="26">
        <v>9</v>
      </c>
      <c r="P32" s="26">
        <v>8</v>
      </c>
      <c r="Q32" s="26"/>
      <c r="R32" s="27"/>
      <c r="S32" s="33">
        <f>IF(E32="","",SUM(G32:Q32)-(R32))</f>
        <v>82</v>
      </c>
      <c r="T32" s="68" t="s">
        <v>18</v>
      </c>
      <c r="U32" s="271">
        <v>7</v>
      </c>
      <c r="V32" s="66">
        <f>SUM(G32:I32)</f>
        <v>28</v>
      </c>
    </row>
    <row r="33" spans="1:22" ht="15.75" customHeight="1">
      <c r="A33" s="249"/>
      <c r="B33" s="262"/>
      <c r="C33" s="249"/>
      <c r="D33" s="260"/>
      <c r="E33" s="6">
        <v>206</v>
      </c>
      <c r="F33" s="14" t="s">
        <v>12</v>
      </c>
      <c r="G33" s="22">
        <v>13</v>
      </c>
      <c r="H33" s="22">
        <v>9</v>
      </c>
      <c r="I33" s="22">
        <v>6</v>
      </c>
      <c r="J33" s="22">
        <v>7</v>
      </c>
      <c r="K33" s="22"/>
      <c r="L33" s="22">
        <v>11</v>
      </c>
      <c r="M33" s="22">
        <v>9</v>
      </c>
      <c r="N33" s="22">
        <v>9</v>
      </c>
      <c r="O33" s="22">
        <v>9</v>
      </c>
      <c r="P33" s="22">
        <v>10</v>
      </c>
      <c r="Q33" s="22"/>
      <c r="R33" s="23"/>
      <c r="S33" s="34">
        <f>IF(E33="","",SUM(G33:Q33)-(R33))</f>
        <v>83</v>
      </c>
      <c r="T33" s="69"/>
      <c r="U33" s="272"/>
      <c r="V33" s="67">
        <f>SUM(G33:I33)</f>
        <v>28</v>
      </c>
    </row>
    <row r="34" spans="1:22" ht="15.75" customHeight="1">
      <c r="A34" s="249"/>
      <c r="B34" s="262"/>
      <c r="C34" s="249"/>
      <c r="D34" s="260"/>
      <c r="E34" s="6">
        <v>197</v>
      </c>
      <c r="F34" s="14" t="s">
        <v>13</v>
      </c>
      <c r="G34" s="22">
        <v>12</v>
      </c>
      <c r="H34" s="22"/>
      <c r="I34" s="22">
        <v>6</v>
      </c>
      <c r="J34" s="22">
        <v>8</v>
      </c>
      <c r="K34" s="22">
        <v>9</v>
      </c>
      <c r="L34" s="22">
        <v>11</v>
      </c>
      <c r="M34" s="22">
        <v>9</v>
      </c>
      <c r="N34" s="22">
        <v>9</v>
      </c>
      <c r="O34" s="22">
        <v>9</v>
      </c>
      <c r="P34" s="22">
        <v>8</v>
      </c>
      <c r="Q34" s="22"/>
      <c r="R34" s="23"/>
      <c r="S34" s="34">
        <f>IF(E34="","",SUM(G34:Q34)-(R34))</f>
        <v>81</v>
      </c>
      <c r="T34" s="251">
        <f>SUM(S32:S35)+T33</f>
        <v>330</v>
      </c>
      <c r="U34" s="252"/>
      <c r="V34" s="67">
        <f>SUM(G34:I34)</f>
        <v>18</v>
      </c>
    </row>
    <row r="35" spans="1:22" ht="15.75" customHeight="1">
      <c r="A35" s="249"/>
      <c r="B35" s="262"/>
      <c r="C35" s="249"/>
      <c r="D35" s="259"/>
      <c r="E35" s="6">
        <v>212</v>
      </c>
      <c r="F35" s="15" t="s">
        <v>14</v>
      </c>
      <c r="G35" s="28">
        <v>14</v>
      </c>
      <c r="H35" s="28">
        <v>9</v>
      </c>
      <c r="I35" s="28">
        <v>6</v>
      </c>
      <c r="J35" s="28">
        <v>8</v>
      </c>
      <c r="K35" s="28"/>
      <c r="L35" s="28">
        <v>11</v>
      </c>
      <c r="M35" s="28">
        <v>9</v>
      </c>
      <c r="N35" s="28">
        <v>9</v>
      </c>
      <c r="O35" s="28">
        <v>9</v>
      </c>
      <c r="P35" s="28">
        <v>9</v>
      </c>
      <c r="Q35" s="28"/>
      <c r="R35" s="29"/>
      <c r="S35" s="31">
        <f>IF(E35="","",SUM(G35:Q35)-(R35))</f>
        <v>84</v>
      </c>
      <c r="T35" s="253"/>
      <c r="U35" s="254"/>
      <c r="V35" s="67">
        <f>SUM(G35:I35)</f>
        <v>29</v>
      </c>
    </row>
    <row r="36" spans="1:22" ht="15.75" customHeight="1">
      <c r="A36" s="250"/>
      <c r="B36" s="263"/>
      <c r="C36" s="259"/>
      <c r="D36" s="28"/>
      <c r="E36" s="255" t="s">
        <v>36</v>
      </c>
      <c r="F36" s="256"/>
      <c r="G36" s="28">
        <f aca="true" t="shared" si="6" ref="G36:R36">SUM(G32:G35)</f>
        <v>52</v>
      </c>
      <c r="H36" s="28">
        <f t="shared" si="6"/>
        <v>27</v>
      </c>
      <c r="I36" s="28">
        <f t="shared" si="6"/>
        <v>24</v>
      </c>
      <c r="J36" s="28">
        <f t="shared" si="6"/>
        <v>31</v>
      </c>
      <c r="K36" s="28">
        <f t="shared" si="6"/>
        <v>9</v>
      </c>
      <c r="L36" s="28">
        <f t="shared" si="6"/>
        <v>44</v>
      </c>
      <c r="M36" s="28">
        <f t="shared" si="6"/>
        <v>36</v>
      </c>
      <c r="N36" s="28">
        <f t="shared" si="6"/>
        <v>36</v>
      </c>
      <c r="O36" s="28">
        <f t="shared" si="6"/>
        <v>36</v>
      </c>
      <c r="P36" s="28">
        <f t="shared" si="6"/>
        <v>35</v>
      </c>
      <c r="Q36" s="28">
        <f t="shared" si="6"/>
        <v>0</v>
      </c>
      <c r="R36" s="28">
        <f t="shared" si="6"/>
        <v>0</v>
      </c>
      <c r="S36" s="28"/>
      <c r="T36" s="182"/>
      <c r="U36" s="58"/>
      <c r="V36" s="65">
        <f>SUM(V32:V35)</f>
        <v>103</v>
      </c>
    </row>
    <row r="37" spans="1:22" ht="15.75" customHeight="1">
      <c r="A37" s="248">
        <v>1</v>
      </c>
      <c r="B37" s="261">
        <v>4402</v>
      </c>
      <c r="C37" s="248" t="s">
        <v>58</v>
      </c>
      <c r="D37" s="248" t="s">
        <v>59</v>
      </c>
      <c r="E37" s="6">
        <v>25</v>
      </c>
      <c r="F37" s="13" t="s">
        <v>11</v>
      </c>
      <c r="G37" s="26"/>
      <c r="H37" s="26"/>
      <c r="I37" s="26">
        <v>6</v>
      </c>
      <c r="J37" s="26">
        <v>7</v>
      </c>
      <c r="K37" s="26"/>
      <c r="L37" s="26">
        <v>12</v>
      </c>
      <c r="M37" s="26">
        <v>9</v>
      </c>
      <c r="N37" s="26">
        <v>9</v>
      </c>
      <c r="O37" s="26">
        <v>9</v>
      </c>
      <c r="P37" s="26">
        <v>8</v>
      </c>
      <c r="Q37" s="26"/>
      <c r="R37" s="27"/>
      <c r="S37" s="33">
        <f>IF(E37="","",SUM(G37:Q37)-(R37))</f>
        <v>60</v>
      </c>
      <c r="T37" s="68" t="s">
        <v>18</v>
      </c>
      <c r="U37" s="271">
        <v>8</v>
      </c>
      <c r="V37" s="66">
        <f>SUM(G37:I37)</f>
        <v>6</v>
      </c>
    </row>
    <row r="38" spans="1:22" ht="15.75" customHeight="1">
      <c r="A38" s="249"/>
      <c r="B38" s="262"/>
      <c r="C38" s="249"/>
      <c r="D38" s="260"/>
      <c r="E38" s="6">
        <v>18</v>
      </c>
      <c r="F38" s="14" t="s">
        <v>12</v>
      </c>
      <c r="G38" s="22">
        <v>12</v>
      </c>
      <c r="H38" s="22"/>
      <c r="I38" s="22">
        <v>6</v>
      </c>
      <c r="J38" s="22">
        <v>7</v>
      </c>
      <c r="K38" s="22">
        <v>10</v>
      </c>
      <c r="L38" s="22">
        <v>11</v>
      </c>
      <c r="M38" s="22">
        <v>8</v>
      </c>
      <c r="N38" s="22">
        <v>9</v>
      </c>
      <c r="O38" s="22">
        <v>9</v>
      </c>
      <c r="P38" s="22">
        <v>7</v>
      </c>
      <c r="Q38" s="22"/>
      <c r="R38" s="23"/>
      <c r="S38" s="34">
        <f>IF(E38="","",SUM(G38:Q38)-(R38))</f>
        <v>79</v>
      </c>
      <c r="T38" s="69"/>
      <c r="U38" s="272"/>
      <c r="V38" s="67">
        <f>SUM(G38:I38)</f>
        <v>18</v>
      </c>
    </row>
    <row r="39" spans="1:22" ht="15.75" customHeight="1">
      <c r="A39" s="249"/>
      <c r="B39" s="262"/>
      <c r="C39" s="249"/>
      <c r="D39" s="260"/>
      <c r="E39" s="6">
        <v>13</v>
      </c>
      <c r="F39" s="14" t="s">
        <v>13</v>
      </c>
      <c r="G39" s="22">
        <v>12</v>
      </c>
      <c r="H39" s="22"/>
      <c r="I39" s="22">
        <v>6</v>
      </c>
      <c r="J39" s="22">
        <v>6</v>
      </c>
      <c r="K39" s="22"/>
      <c r="L39" s="22">
        <v>11</v>
      </c>
      <c r="M39" s="22">
        <v>7</v>
      </c>
      <c r="N39" s="22">
        <v>8</v>
      </c>
      <c r="O39" s="22">
        <v>7</v>
      </c>
      <c r="P39" s="22">
        <v>7</v>
      </c>
      <c r="Q39" s="22"/>
      <c r="R39" s="23"/>
      <c r="S39" s="34">
        <f>IF(E39="","",SUM(G39:Q39)-(R39))</f>
        <v>64</v>
      </c>
      <c r="T39" s="251">
        <f>SUM(S37:S40)+T38</f>
        <v>279</v>
      </c>
      <c r="U39" s="252"/>
      <c r="V39" s="67">
        <f>SUM(G39:I39)</f>
        <v>18</v>
      </c>
    </row>
    <row r="40" spans="1:22" ht="15.75" customHeight="1">
      <c r="A40" s="249"/>
      <c r="B40" s="262"/>
      <c r="C40" s="249"/>
      <c r="D40" s="259"/>
      <c r="E40" s="6">
        <v>14</v>
      </c>
      <c r="F40" s="15" t="s">
        <v>14</v>
      </c>
      <c r="G40" s="28"/>
      <c r="H40" s="28">
        <v>9</v>
      </c>
      <c r="I40" s="28">
        <v>6</v>
      </c>
      <c r="J40" s="28">
        <v>7</v>
      </c>
      <c r="K40" s="28">
        <v>10</v>
      </c>
      <c r="L40" s="28">
        <v>11</v>
      </c>
      <c r="M40" s="28">
        <v>9</v>
      </c>
      <c r="N40" s="28">
        <v>9</v>
      </c>
      <c r="O40" s="28">
        <v>9</v>
      </c>
      <c r="P40" s="28">
        <v>6</v>
      </c>
      <c r="Q40" s="28"/>
      <c r="R40" s="29"/>
      <c r="S40" s="31">
        <f>IF(E40="","",SUM(G40:Q40)-(R40))</f>
        <v>76</v>
      </c>
      <c r="T40" s="253"/>
      <c r="U40" s="254"/>
      <c r="V40" s="67">
        <f>SUM(G40:I40)</f>
        <v>15</v>
      </c>
    </row>
    <row r="41" spans="1:22" ht="15.75" customHeight="1">
      <c r="A41" s="250"/>
      <c r="B41" s="263"/>
      <c r="C41" s="259"/>
      <c r="D41" s="28"/>
      <c r="E41" s="255" t="s">
        <v>36</v>
      </c>
      <c r="F41" s="256"/>
      <c r="G41" s="28">
        <f aca="true" t="shared" si="7" ref="G41:R41">SUM(G37:G40)</f>
        <v>24</v>
      </c>
      <c r="H41" s="28">
        <f t="shared" si="7"/>
        <v>9</v>
      </c>
      <c r="I41" s="28">
        <f t="shared" si="7"/>
        <v>24</v>
      </c>
      <c r="J41" s="28">
        <f t="shared" si="7"/>
        <v>27</v>
      </c>
      <c r="K41" s="28">
        <f t="shared" si="7"/>
        <v>20</v>
      </c>
      <c r="L41" s="28">
        <f t="shared" si="7"/>
        <v>45</v>
      </c>
      <c r="M41" s="28">
        <f t="shared" si="7"/>
        <v>33</v>
      </c>
      <c r="N41" s="28">
        <f t="shared" si="7"/>
        <v>35</v>
      </c>
      <c r="O41" s="28">
        <f t="shared" si="7"/>
        <v>34</v>
      </c>
      <c r="P41" s="28">
        <f t="shared" si="7"/>
        <v>28</v>
      </c>
      <c r="Q41" s="28">
        <f t="shared" si="7"/>
        <v>0</v>
      </c>
      <c r="R41" s="28">
        <f t="shared" si="7"/>
        <v>0</v>
      </c>
      <c r="S41" s="28"/>
      <c r="T41" s="182"/>
      <c r="U41" s="58"/>
      <c r="V41" s="65">
        <f>SUM(V37:V40)</f>
        <v>57</v>
      </c>
    </row>
    <row r="42" spans="1:22" ht="15.75" customHeight="1">
      <c r="A42" s="248">
        <v>9</v>
      </c>
      <c r="B42" s="261">
        <v>4407</v>
      </c>
      <c r="C42" s="248" t="s">
        <v>124</v>
      </c>
      <c r="D42" s="248" t="s">
        <v>108</v>
      </c>
      <c r="E42" s="6">
        <v>40</v>
      </c>
      <c r="F42" s="13" t="s">
        <v>11</v>
      </c>
      <c r="G42" s="22"/>
      <c r="H42" s="22"/>
      <c r="I42" s="22"/>
      <c r="J42" s="22">
        <v>9</v>
      </c>
      <c r="K42" s="22">
        <v>9</v>
      </c>
      <c r="L42" s="22">
        <v>11</v>
      </c>
      <c r="M42" s="22">
        <v>9</v>
      </c>
      <c r="N42" s="22">
        <v>9</v>
      </c>
      <c r="O42" s="22">
        <v>9</v>
      </c>
      <c r="P42" s="22">
        <v>9</v>
      </c>
      <c r="Q42" s="22"/>
      <c r="R42" s="23"/>
      <c r="S42" s="33">
        <f>IF(E42="","",SUM(G42:Q42)-(R42))</f>
        <v>65</v>
      </c>
      <c r="T42" s="68" t="s">
        <v>18</v>
      </c>
      <c r="U42" s="275">
        <v>9</v>
      </c>
      <c r="V42" s="66">
        <f>SUM(G42:I42)</f>
        <v>0</v>
      </c>
    </row>
    <row r="43" spans="1:22" ht="15.75" customHeight="1">
      <c r="A43" s="249"/>
      <c r="B43" s="262"/>
      <c r="C43" s="249"/>
      <c r="D43" s="260"/>
      <c r="E43" s="6">
        <v>34</v>
      </c>
      <c r="F43" s="14" t="s">
        <v>12</v>
      </c>
      <c r="G43" s="22"/>
      <c r="H43" s="22"/>
      <c r="I43" s="22">
        <v>6</v>
      </c>
      <c r="J43" s="22">
        <v>10</v>
      </c>
      <c r="K43" s="22">
        <v>9</v>
      </c>
      <c r="L43" s="22">
        <v>12</v>
      </c>
      <c r="M43" s="22">
        <v>9</v>
      </c>
      <c r="N43" s="22">
        <v>9</v>
      </c>
      <c r="O43" s="22">
        <v>8</v>
      </c>
      <c r="P43" s="22">
        <v>10</v>
      </c>
      <c r="Q43" s="22"/>
      <c r="R43" s="23"/>
      <c r="S43" s="34">
        <f>IF(E43="","",SUM(G43:Q43)-(R43))</f>
        <v>73</v>
      </c>
      <c r="T43" s="69"/>
      <c r="U43" s="276"/>
      <c r="V43" s="67">
        <f>SUM(G43:I43)</f>
        <v>6</v>
      </c>
    </row>
    <row r="44" spans="1:22" ht="15.75" customHeight="1">
      <c r="A44" s="249"/>
      <c r="B44" s="262"/>
      <c r="C44" s="249"/>
      <c r="D44" s="260"/>
      <c r="E44" s="6">
        <v>33</v>
      </c>
      <c r="F44" s="14" t="s">
        <v>13</v>
      </c>
      <c r="G44" s="22"/>
      <c r="H44" s="22"/>
      <c r="I44" s="22">
        <v>6</v>
      </c>
      <c r="J44" s="22">
        <v>9</v>
      </c>
      <c r="K44" s="22"/>
      <c r="L44" s="22">
        <v>12</v>
      </c>
      <c r="M44" s="22">
        <v>8</v>
      </c>
      <c r="N44" s="22">
        <v>9</v>
      </c>
      <c r="O44" s="22">
        <v>9</v>
      </c>
      <c r="P44" s="22">
        <v>9</v>
      </c>
      <c r="Q44" s="22"/>
      <c r="R44" s="23"/>
      <c r="S44" s="34">
        <f>IF(E44="","",SUM(G44:Q44)-(R44))</f>
        <v>62</v>
      </c>
      <c r="T44" s="251">
        <f>SUM(S42:S45)+T43</f>
        <v>262</v>
      </c>
      <c r="U44" s="252"/>
      <c r="V44" s="67">
        <f>SUM(G44:I44)</f>
        <v>6</v>
      </c>
    </row>
    <row r="45" spans="1:22" ht="15.75" customHeight="1">
      <c r="A45" s="249"/>
      <c r="B45" s="262"/>
      <c r="C45" s="249"/>
      <c r="D45" s="259"/>
      <c r="E45" s="6">
        <v>50</v>
      </c>
      <c r="F45" s="15" t="s">
        <v>14</v>
      </c>
      <c r="G45" s="28"/>
      <c r="H45" s="28"/>
      <c r="I45" s="28">
        <v>6</v>
      </c>
      <c r="J45" s="28">
        <v>9</v>
      </c>
      <c r="K45" s="28"/>
      <c r="L45" s="28">
        <v>12</v>
      </c>
      <c r="M45" s="28">
        <v>8</v>
      </c>
      <c r="N45" s="28">
        <v>9</v>
      </c>
      <c r="O45" s="28">
        <v>9</v>
      </c>
      <c r="P45" s="28">
        <v>9</v>
      </c>
      <c r="Q45" s="28"/>
      <c r="R45" s="29"/>
      <c r="S45" s="31">
        <f>IF(E45="","",SUM(G45:Q45)-(R45))</f>
        <v>62</v>
      </c>
      <c r="T45" s="253"/>
      <c r="U45" s="254"/>
      <c r="V45" s="67">
        <f>SUM(G45:I45)</f>
        <v>6</v>
      </c>
    </row>
    <row r="46" spans="1:22" ht="15.75" customHeight="1">
      <c r="A46" s="250"/>
      <c r="B46" s="263"/>
      <c r="C46" s="259"/>
      <c r="D46" s="28"/>
      <c r="E46" s="255" t="s">
        <v>36</v>
      </c>
      <c r="F46" s="256"/>
      <c r="G46" s="28">
        <f aca="true" t="shared" si="8" ref="G46:R46">SUM(G42:G45)</f>
        <v>0</v>
      </c>
      <c r="H46" s="28">
        <f t="shared" si="8"/>
        <v>0</v>
      </c>
      <c r="I46" s="28">
        <f t="shared" si="8"/>
        <v>18</v>
      </c>
      <c r="J46" s="28">
        <f t="shared" si="8"/>
        <v>37</v>
      </c>
      <c r="K46" s="28">
        <f t="shared" si="8"/>
        <v>18</v>
      </c>
      <c r="L46" s="28">
        <f t="shared" si="8"/>
        <v>47</v>
      </c>
      <c r="M46" s="28">
        <f t="shared" si="8"/>
        <v>34</v>
      </c>
      <c r="N46" s="28">
        <f t="shared" si="8"/>
        <v>36</v>
      </c>
      <c r="O46" s="28">
        <f t="shared" si="8"/>
        <v>35</v>
      </c>
      <c r="P46" s="28">
        <f t="shared" si="8"/>
        <v>37</v>
      </c>
      <c r="Q46" s="28">
        <f t="shared" si="8"/>
        <v>0</v>
      </c>
      <c r="R46" s="28">
        <f t="shared" si="8"/>
        <v>0</v>
      </c>
      <c r="S46" s="28"/>
      <c r="T46" s="182"/>
      <c r="U46" s="58"/>
      <c r="V46" s="65">
        <f>SUM(V42:V45)</f>
        <v>18</v>
      </c>
    </row>
    <row r="47" spans="1:22" ht="15.75" customHeight="1">
      <c r="A47" s="248">
        <v>4</v>
      </c>
      <c r="B47" s="261">
        <v>4412</v>
      </c>
      <c r="C47" s="248" t="s">
        <v>75</v>
      </c>
      <c r="D47" s="248" t="s">
        <v>76</v>
      </c>
      <c r="E47" s="6">
        <v>96</v>
      </c>
      <c r="F47" s="13" t="s">
        <v>11</v>
      </c>
      <c r="G47" s="26"/>
      <c r="H47" s="26">
        <v>9</v>
      </c>
      <c r="I47" s="26">
        <v>6</v>
      </c>
      <c r="J47" s="26">
        <v>8</v>
      </c>
      <c r="K47" s="26"/>
      <c r="L47" s="26">
        <v>11</v>
      </c>
      <c r="M47" s="26">
        <v>8</v>
      </c>
      <c r="N47" s="26">
        <v>8</v>
      </c>
      <c r="O47" s="26">
        <v>9</v>
      </c>
      <c r="P47" s="26">
        <v>8</v>
      </c>
      <c r="Q47" s="26"/>
      <c r="R47" s="27"/>
      <c r="S47" s="33">
        <f>IF(E47="","",SUM(G47:Q47)-(R47))</f>
        <v>67</v>
      </c>
      <c r="T47" s="68" t="s">
        <v>18</v>
      </c>
      <c r="U47" s="271">
        <v>10</v>
      </c>
      <c r="V47" s="66">
        <f aca="true" t="shared" si="9" ref="V47:V50">SUM(G47:I47)</f>
        <v>15</v>
      </c>
    </row>
    <row r="48" spans="1:22" ht="15.75" customHeight="1">
      <c r="A48" s="249"/>
      <c r="B48" s="262"/>
      <c r="C48" s="249"/>
      <c r="D48" s="260"/>
      <c r="E48" s="6">
        <v>97</v>
      </c>
      <c r="F48" s="14" t="s">
        <v>12</v>
      </c>
      <c r="G48" s="22"/>
      <c r="H48" s="22">
        <v>9</v>
      </c>
      <c r="I48" s="22">
        <v>6</v>
      </c>
      <c r="J48" s="22">
        <v>8</v>
      </c>
      <c r="K48" s="22">
        <v>9</v>
      </c>
      <c r="L48" s="22">
        <v>11</v>
      </c>
      <c r="M48" s="22">
        <v>9</v>
      </c>
      <c r="N48" s="22">
        <v>8</v>
      </c>
      <c r="O48" s="22">
        <v>8</v>
      </c>
      <c r="P48" s="22">
        <v>7</v>
      </c>
      <c r="Q48" s="22"/>
      <c r="R48" s="23"/>
      <c r="S48" s="34">
        <f>IF(E48="","",SUM(G48:Q48)-(R48))</f>
        <v>75</v>
      </c>
      <c r="T48" s="69"/>
      <c r="U48" s="272"/>
      <c r="V48" s="67">
        <f t="shared" si="9"/>
        <v>15</v>
      </c>
    </row>
    <row r="49" spans="1:22" ht="15.75" customHeight="1">
      <c r="A49" s="249"/>
      <c r="B49" s="262"/>
      <c r="C49" s="249"/>
      <c r="D49" s="260"/>
      <c r="E49" s="6">
        <v>6</v>
      </c>
      <c r="F49" s="14" t="s">
        <v>13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34">
        <f>IF(E49="","",SUM(G49:Q49)-(R49))</f>
        <v>0</v>
      </c>
      <c r="T49" s="251">
        <f>SUM(S47:S50)+T48</f>
        <v>229</v>
      </c>
      <c r="U49" s="252"/>
      <c r="V49" s="67">
        <f t="shared" si="9"/>
        <v>0</v>
      </c>
    </row>
    <row r="50" spans="1:22" ht="15.75" customHeight="1">
      <c r="A50" s="249"/>
      <c r="B50" s="262"/>
      <c r="C50" s="249"/>
      <c r="D50" s="259"/>
      <c r="E50" s="6">
        <v>24</v>
      </c>
      <c r="F50" s="15" t="s">
        <v>14</v>
      </c>
      <c r="G50" s="28">
        <v>12</v>
      </c>
      <c r="H50" s="28">
        <v>9</v>
      </c>
      <c r="I50" s="28">
        <v>6</v>
      </c>
      <c r="J50" s="28">
        <v>8</v>
      </c>
      <c r="K50" s="28">
        <v>9</v>
      </c>
      <c r="L50" s="28">
        <v>11</v>
      </c>
      <c r="M50" s="28">
        <v>9</v>
      </c>
      <c r="N50" s="28">
        <v>8</v>
      </c>
      <c r="O50" s="28">
        <v>7</v>
      </c>
      <c r="P50" s="28">
        <v>8</v>
      </c>
      <c r="Q50" s="28"/>
      <c r="R50" s="29"/>
      <c r="S50" s="31">
        <f>IF(E50="","",SUM(G50:Q50)-(R50))</f>
        <v>87</v>
      </c>
      <c r="T50" s="253"/>
      <c r="U50" s="254"/>
      <c r="V50" s="67">
        <f t="shared" si="9"/>
        <v>27</v>
      </c>
    </row>
    <row r="51" spans="1:22" ht="15.75" customHeight="1">
      <c r="A51" s="250"/>
      <c r="B51" s="263"/>
      <c r="C51" s="259"/>
      <c r="D51" s="28"/>
      <c r="E51" s="255" t="s">
        <v>36</v>
      </c>
      <c r="F51" s="256"/>
      <c r="G51" s="28">
        <f aca="true" t="shared" si="10" ref="G51:R51">SUM(G47:G50)</f>
        <v>12</v>
      </c>
      <c r="H51" s="28">
        <f t="shared" si="10"/>
        <v>27</v>
      </c>
      <c r="I51" s="28">
        <f t="shared" si="10"/>
        <v>18</v>
      </c>
      <c r="J51" s="28">
        <f t="shared" si="10"/>
        <v>24</v>
      </c>
      <c r="K51" s="28">
        <f t="shared" si="10"/>
        <v>18</v>
      </c>
      <c r="L51" s="28">
        <f t="shared" si="10"/>
        <v>33</v>
      </c>
      <c r="M51" s="28">
        <f t="shared" si="10"/>
        <v>26</v>
      </c>
      <c r="N51" s="28">
        <f t="shared" si="10"/>
        <v>24</v>
      </c>
      <c r="O51" s="28">
        <f t="shared" si="10"/>
        <v>24</v>
      </c>
      <c r="P51" s="28">
        <f t="shared" si="10"/>
        <v>23</v>
      </c>
      <c r="Q51" s="28">
        <f t="shared" si="10"/>
        <v>0</v>
      </c>
      <c r="R51" s="28">
        <f t="shared" si="10"/>
        <v>0</v>
      </c>
      <c r="S51" s="28"/>
      <c r="T51" s="182"/>
      <c r="U51" s="58"/>
      <c r="V51" s="65">
        <f aca="true" t="shared" si="11" ref="V51">SUM(V47:V50)</f>
        <v>57</v>
      </c>
    </row>
    <row r="52" spans="1:22" ht="15.75" customHeight="1">
      <c r="A52" s="248">
        <v>10</v>
      </c>
      <c r="B52" s="261">
        <v>4403</v>
      </c>
      <c r="C52" s="248" t="s">
        <v>58</v>
      </c>
      <c r="D52" s="248" t="s">
        <v>59</v>
      </c>
      <c r="E52" s="6">
        <v>5</v>
      </c>
      <c r="F52" s="13" t="s">
        <v>11</v>
      </c>
      <c r="G52" s="26">
        <v>12</v>
      </c>
      <c r="H52" s="26"/>
      <c r="I52" s="26"/>
      <c r="J52" s="26">
        <v>7</v>
      </c>
      <c r="K52" s="26">
        <v>10</v>
      </c>
      <c r="L52" s="26">
        <v>11</v>
      </c>
      <c r="M52" s="26">
        <v>9</v>
      </c>
      <c r="N52" s="26">
        <v>9</v>
      </c>
      <c r="O52" s="26">
        <v>9</v>
      </c>
      <c r="P52" s="26">
        <v>9</v>
      </c>
      <c r="Q52" s="26"/>
      <c r="R52" s="27"/>
      <c r="S52" s="33">
        <f>IF(E52="","",SUM(G52:Q52)-(R52))</f>
        <v>76</v>
      </c>
      <c r="T52" s="68" t="s">
        <v>18</v>
      </c>
      <c r="U52" s="271">
        <v>11</v>
      </c>
      <c r="V52" s="66">
        <f aca="true" t="shared" si="12" ref="V52:V55">SUM(G52:I52)</f>
        <v>12</v>
      </c>
    </row>
    <row r="53" spans="1:22" ht="15.75" customHeight="1">
      <c r="A53" s="249"/>
      <c r="B53" s="262"/>
      <c r="C53" s="249"/>
      <c r="D53" s="260"/>
      <c r="E53" s="6">
        <v>10</v>
      </c>
      <c r="F53" s="14" t="s">
        <v>12</v>
      </c>
      <c r="G53" s="22"/>
      <c r="H53" s="22">
        <v>9</v>
      </c>
      <c r="I53" s="22"/>
      <c r="J53" s="22">
        <v>6</v>
      </c>
      <c r="K53" s="22">
        <v>9</v>
      </c>
      <c r="L53" s="22">
        <v>10</v>
      </c>
      <c r="M53" s="22">
        <v>8</v>
      </c>
      <c r="N53" s="22">
        <v>9</v>
      </c>
      <c r="O53" s="22">
        <v>9</v>
      </c>
      <c r="P53" s="22">
        <v>9</v>
      </c>
      <c r="Q53" s="22"/>
      <c r="R53" s="23"/>
      <c r="S53" s="34">
        <f>IF(E53="","",SUM(G53:Q53)-(R53))</f>
        <v>69</v>
      </c>
      <c r="T53" s="69"/>
      <c r="U53" s="272"/>
      <c r="V53" s="67">
        <f t="shared" si="12"/>
        <v>9</v>
      </c>
    </row>
    <row r="54" spans="1:22" ht="15.75" customHeight="1">
      <c r="A54" s="249"/>
      <c r="B54" s="262"/>
      <c r="C54" s="249"/>
      <c r="D54" s="260"/>
      <c r="E54" s="6">
        <v>17</v>
      </c>
      <c r="F54" s="14" t="s">
        <v>13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34">
        <f>IF(E54="","",SUM(G54:Q54)-(R54))</f>
        <v>0</v>
      </c>
      <c r="T54" s="251">
        <f>SUM(S52:S55)+T53</f>
        <v>213</v>
      </c>
      <c r="U54" s="252"/>
      <c r="V54" s="67">
        <f t="shared" si="12"/>
        <v>0</v>
      </c>
    </row>
    <row r="55" spans="1:22" ht="15.75" customHeight="1">
      <c r="A55" s="249"/>
      <c r="B55" s="262"/>
      <c r="C55" s="249"/>
      <c r="D55" s="259"/>
      <c r="E55" s="6">
        <v>9</v>
      </c>
      <c r="F55" s="15" t="s">
        <v>14</v>
      </c>
      <c r="G55" s="28"/>
      <c r="H55" s="28"/>
      <c r="I55" s="28">
        <v>6</v>
      </c>
      <c r="J55" s="28">
        <v>8</v>
      </c>
      <c r="K55" s="28">
        <v>9</v>
      </c>
      <c r="L55" s="28">
        <v>11</v>
      </c>
      <c r="M55" s="28">
        <v>9</v>
      </c>
      <c r="N55" s="28">
        <v>8</v>
      </c>
      <c r="O55" s="28">
        <v>8</v>
      </c>
      <c r="P55" s="28">
        <v>9</v>
      </c>
      <c r="Q55" s="28"/>
      <c r="R55" s="29"/>
      <c r="S55" s="31">
        <f>IF(E55="","",SUM(G55:Q55)-(R55))</f>
        <v>68</v>
      </c>
      <c r="T55" s="253"/>
      <c r="U55" s="254"/>
      <c r="V55" s="67">
        <f t="shared" si="12"/>
        <v>6</v>
      </c>
    </row>
    <row r="56" spans="1:22" ht="15.75" customHeight="1">
      <c r="A56" s="250"/>
      <c r="B56" s="263"/>
      <c r="C56" s="259"/>
      <c r="D56" s="28"/>
      <c r="E56" s="255" t="s">
        <v>36</v>
      </c>
      <c r="F56" s="256"/>
      <c r="G56" s="28">
        <f aca="true" t="shared" si="13" ref="G56:R56">SUM(G52:G55)</f>
        <v>12</v>
      </c>
      <c r="H56" s="28">
        <f t="shared" si="13"/>
        <v>9</v>
      </c>
      <c r="I56" s="28">
        <f t="shared" si="13"/>
        <v>6</v>
      </c>
      <c r="J56" s="28">
        <f t="shared" si="13"/>
        <v>21</v>
      </c>
      <c r="K56" s="28">
        <f t="shared" si="13"/>
        <v>28</v>
      </c>
      <c r="L56" s="28">
        <f t="shared" si="13"/>
        <v>32</v>
      </c>
      <c r="M56" s="28">
        <f t="shared" si="13"/>
        <v>26</v>
      </c>
      <c r="N56" s="28">
        <f t="shared" si="13"/>
        <v>26</v>
      </c>
      <c r="O56" s="28">
        <f t="shared" si="13"/>
        <v>26</v>
      </c>
      <c r="P56" s="28">
        <f t="shared" si="13"/>
        <v>27</v>
      </c>
      <c r="Q56" s="28">
        <f t="shared" si="13"/>
        <v>0</v>
      </c>
      <c r="R56" s="28">
        <f t="shared" si="13"/>
        <v>0</v>
      </c>
      <c r="S56" s="28"/>
      <c r="T56" s="182"/>
      <c r="U56" s="58"/>
      <c r="V56" s="65">
        <f aca="true" t="shared" si="14" ref="V56">SUM(V52:V55)</f>
        <v>27</v>
      </c>
    </row>
    <row r="57" spans="1:22" s="108" customFormat="1" ht="15.75" customHeight="1">
      <c r="A57" s="257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9"/>
    </row>
    <row r="58" spans="1:22" s="108" customFormat="1" ht="15.75" customHeight="1">
      <c r="A58" s="258"/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2"/>
    </row>
    <row r="59" spans="1:22" s="108" customFormat="1" ht="15.75" customHeight="1" hidden="1">
      <c r="A59" s="258"/>
      <c r="B59" s="280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2"/>
    </row>
    <row r="60" spans="1:22" s="108" customFormat="1" ht="15.75" customHeight="1" hidden="1">
      <c r="A60" s="258"/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5"/>
    </row>
    <row r="61" spans="1:22" ht="15.75" customHeight="1">
      <c r="A61" s="248">
        <v>2</v>
      </c>
      <c r="B61" s="261">
        <v>4408</v>
      </c>
      <c r="C61" s="248" t="s">
        <v>75</v>
      </c>
      <c r="D61" s="248" t="s">
        <v>76</v>
      </c>
      <c r="E61" s="6">
        <v>14</v>
      </c>
      <c r="F61" s="13" t="s">
        <v>11</v>
      </c>
      <c r="G61" s="26">
        <v>15</v>
      </c>
      <c r="H61" s="26">
        <v>10</v>
      </c>
      <c r="I61" s="26">
        <v>8</v>
      </c>
      <c r="J61" s="26">
        <v>9</v>
      </c>
      <c r="K61" s="26">
        <v>10</v>
      </c>
      <c r="L61" s="26">
        <v>13</v>
      </c>
      <c r="M61" s="26">
        <v>9</v>
      </c>
      <c r="N61" s="26">
        <v>9</v>
      </c>
      <c r="O61" s="26">
        <v>9</v>
      </c>
      <c r="P61" s="26">
        <v>9</v>
      </c>
      <c r="Q61" s="26">
        <v>1</v>
      </c>
      <c r="R61" s="27"/>
      <c r="S61" s="33">
        <f>IF(E61="","",SUM(G61:Q61)-(R61))</f>
        <v>102</v>
      </c>
      <c r="T61" s="68" t="s">
        <v>18</v>
      </c>
      <c r="U61" s="267">
        <v>1</v>
      </c>
      <c r="V61" s="66">
        <f>SUM(G61:I61)</f>
        <v>33</v>
      </c>
    </row>
    <row r="62" spans="1:22" ht="15.75" customHeight="1">
      <c r="A62" s="249"/>
      <c r="B62" s="262"/>
      <c r="C62" s="249"/>
      <c r="D62" s="260"/>
      <c r="E62" s="6">
        <v>10</v>
      </c>
      <c r="F62" s="14" t="s">
        <v>12</v>
      </c>
      <c r="G62" s="22">
        <v>16</v>
      </c>
      <c r="H62" s="22">
        <v>10</v>
      </c>
      <c r="I62" s="22">
        <v>8</v>
      </c>
      <c r="J62" s="22">
        <v>9</v>
      </c>
      <c r="K62" s="22">
        <v>10</v>
      </c>
      <c r="L62" s="22">
        <v>12</v>
      </c>
      <c r="M62" s="22">
        <v>9</v>
      </c>
      <c r="N62" s="22">
        <v>9</v>
      </c>
      <c r="O62" s="22">
        <v>9</v>
      </c>
      <c r="P62" s="22">
        <v>10</v>
      </c>
      <c r="Q62" s="22">
        <v>2</v>
      </c>
      <c r="R62" s="23"/>
      <c r="S62" s="34">
        <f>IF(E62="","",SUM(G62:Q62)-(R62))</f>
        <v>104</v>
      </c>
      <c r="T62" s="69"/>
      <c r="U62" s="268"/>
      <c r="V62" s="67">
        <f>SUM(G62:I62)</f>
        <v>34</v>
      </c>
    </row>
    <row r="63" spans="1:22" ht="15.75" customHeight="1">
      <c r="A63" s="249"/>
      <c r="B63" s="262"/>
      <c r="C63" s="249"/>
      <c r="D63" s="260"/>
      <c r="E63" s="6">
        <v>4</v>
      </c>
      <c r="F63" s="14" t="s">
        <v>13</v>
      </c>
      <c r="G63" s="22">
        <v>12</v>
      </c>
      <c r="H63" s="22">
        <v>9</v>
      </c>
      <c r="I63" s="22">
        <v>6</v>
      </c>
      <c r="J63" s="22">
        <v>9</v>
      </c>
      <c r="K63" s="22"/>
      <c r="L63" s="22">
        <v>13</v>
      </c>
      <c r="M63" s="22">
        <v>9</v>
      </c>
      <c r="N63" s="22">
        <v>10</v>
      </c>
      <c r="O63" s="22">
        <v>9</v>
      </c>
      <c r="P63" s="22">
        <v>10</v>
      </c>
      <c r="Q63" s="22"/>
      <c r="R63" s="23"/>
      <c r="S63" s="34">
        <f>IF(E63="","",SUM(G63:Q63)-(R63))</f>
        <v>87</v>
      </c>
      <c r="T63" s="251">
        <f>SUM(S61:S64)+T62</f>
        <v>393</v>
      </c>
      <c r="U63" s="252"/>
      <c r="V63" s="67">
        <f>SUM(G63:I63)</f>
        <v>27</v>
      </c>
    </row>
    <row r="64" spans="1:22" ht="15.75" customHeight="1">
      <c r="A64" s="249"/>
      <c r="B64" s="262"/>
      <c r="C64" s="249"/>
      <c r="D64" s="259"/>
      <c r="E64" s="6">
        <v>19</v>
      </c>
      <c r="F64" s="15" t="s">
        <v>14</v>
      </c>
      <c r="G64" s="28">
        <v>15</v>
      </c>
      <c r="H64" s="28">
        <v>9</v>
      </c>
      <c r="I64" s="28">
        <v>7</v>
      </c>
      <c r="J64" s="28">
        <v>9</v>
      </c>
      <c r="K64" s="28">
        <v>9</v>
      </c>
      <c r="L64" s="28">
        <v>13</v>
      </c>
      <c r="M64" s="28">
        <v>9</v>
      </c>
      <c r="N64" s="28">
        <v>9</v>
      </c>
      <c r="O64" s="28">
        <v>10</v>
      </c>
      <c r="P64" s="28">
        <v>9</v>
      </c>
      <c r="Q64" s="28">
        <v>1</v>
      </c>
      <c r="R64" s="29"/>
      <c r="S64" s="31">
        <f>IF(E64="","",SUM(G64:Q64)-(R64))</f>
        <v>100</v>
      </c>
      <c r="T64" s="253"/>
      <c r="U64" s="254"/>
      <c r="V64" s="67">
        <f>SUM(G64:I64)</f>
        <v>31</v>
      </c>
    </row>
    <row r="65" spans="1:22" ht="15.75" customHeight="1">
      <c r="A65" s="250"/>
      <c r="B65" s="263"/>
      <c r="C65" s="259"/>
      <c r="D65" s="28"/>
      <c r="E65" s="255" t="s">
        <v>36</v>
      </c>
      <c r="F65" s="256"/>
      <c r="G65" s="28">
        <f aca="true" t="shared" si="15" ref="G65:R65">SUM(G61:G64)</f>
        <v>58</v>
      </c>
      <c r="H65" s="28">
        <f t="shared" si="15"/>
        <v>38</v>
      </c>
      <c r="I65" s="28">
        <f t="shared" si="15"/>
        <v>29</v>
      </c>
      <c r="J65" s="28">
        <f t="shared" si="15"/>
        <v>36</v>
      </c>
      <c r="K65" s="28">
        <f t="shared" si="15"/>
        <v>29</v>
      </c>
      <c r="L65" s="28">
        <f t="shared" si="15"/>
        <v>51</v>
      </c>
      <c r="M65" s="28">
        <f t="shared" si="15"/>
        <v>36</v>
      </c>
      <c r="N65" s="28">
        <f t="shared" si="15"/>
        <v>37</v>
      </c>
      <c r="O65" s="28">
        <f t="shared" si="15"/>
        <v>37</v>
      </c>
      <c r="P65" s="28">
        <f t="shared" si="15"/>
        <v>38</v>
      </c>
      <c r="Q65" s="28">
        <f t="shared" si="15"/>
        <v>4</v>
      </c>
      <c r="R65" s="28">
        <f t="shared" si="15"/>
        <v>0</v>
      </c>
      <c r="S65" s="28"/>
      <c r="T65" s="182"/>
      <c r="U65" s="58"/>
      <c r="V65" s="65">
        <f>SUM(V61:V64)</f>
        <v>125</v>
      </c>
    </row>
    <row r="66" spans="1:22" ht="15.75" customHeight="1">
      <c r="A66" s="248">
        <v>1</v>
      </c>
      <c r="B66" s="261">
        <v>4401</v>
      </c>
      <c r="C66" s="248" t="s">
        <v>58</v>
      </c>
      <c r="D66" s="248" t="s">
        <v>59</v>
      </c>
      <c r="E66" s="6">
        <v>34</v>
      </c>
      <c r="F66" s="13" t="s">
        <v>11</v>
      </c>
      <c r="G66" s="26">
        <v>13</v>
      </c>
      <c r="H66" s="26">
        <v>10</v>
      </c>
      <c r="I66" s="26">
        <v>8</v>
      </c>
      <c r="J66" s="26">
        <v>8</v>
      </c>
      <c r="K66" s="26">
        <v>11</v>
      </c>
      <c r="L66" s="26">
        <v>11</v>
      </c>
      <c r="M66" s="26">
        <v>9</v>
      </c>
      <c r="N66" s="26">
        <v>9</v>
      </c>
      <c r="O66" s="26">
        <v>9</v>
      </c>
      <c r="P66" s="26">
        <v>9</v>
      </c>
      <c r="Q66" s="26"/>
      <c r="R66" s="27"/>
      <c r="S66" s="33">
        <f>IF(E66="","",SUM(G66:Q66)-(R66))</f>
        <v>97</v>
      </c>
      <c r="T66" s="68" t="s">
        <v>18</v>
      </c>
      <c r="U66" s="267">
        <v>2</v>
      </c>
      <c r="V66" s="66">
        <f>SUM(G66:I66)</f>
        <v>31</v>
      </c>
    </row>
    <row r="67" spans="1:22" ht="15.75" customHeight="1">
      <c r="A67" s="249"/>
      <c r="B67" s="262"/>
      <c r="C67" s="249"/>
      <c r="D67" s="260"/>
      <c r="E67" s="6">
        <v>44</v>
      </c>
      <c r="F67" s="14" t="s">
        <v>12</v>
      </c>
      <c r="G67" s="22">
        <v>13</v>
      </c>
      <c r="H67" s="22">
        <v>10</v>
      </c>
      <c r="I67" s="22">
        <v>8</v>
      </c>
      <c r="J67" s="22">
        <v>7</v>
      </c>
      <c r="K67" s="22">
        <v>10</v>
      </c>
      <c r="L67" s="22">
        <v>11</v>
      </c>
      <c r="M67" s="22">
        <v>9</v>
      </c>
      <c r="N67" s="22">
        <v>9</v>
      </c>
      <c r="O67" s="22">
        <v>9</v>
      </c>
      <c r="P67" s="22">
        <v>10</v>
      </c>
      <c r="Q67" s="22"/>
      <c r="R67" s="23"/>
      <c r="S67" s="34">
        <f>IF(E67="","",SUM(G67:Q67)-(R67))</f>
        <v>96</v>
      </c>
      <c r="T67" s="69"/>
      <c r="U67" s="268"/>
      <c r="V67" s="67">
        <f>SUM(G67:I67)</f>
        <v>31</v>
      </c>
    </row>
    <row r="68" spans="1:22" ht="15.75" customHeight="1">
      <c r="A68" s="249"/>
      <c r="B68" s="262"/>
      <c r="C68" s="249"/>
      <c r="D68" s="260"/>
      <c r="E68" s="6">
        <v>43</v>
      </c>
      <c r="F68" s="14" t="s">
        <v>13</v>
      </c>
      <c r="G68" s="22">
        <v>14</v>
      </c>
      <c r="H68" s="22"/>
      <c r="I68" s="22">
        <v>6</v>
      </c>
      <c r="J68" s="22">
        <v>8</v>
      </c>
      <c r="K68" s="22">
        <v>11</v>
      </c>
      <c r="L68" s="22">
        <v>11</v>
      </c>
      <c r="M68" s="22">
        <v>9</v>
      </c>
      <c r="N68" s="22">
        <v>9</v>
      </c>
      <c r="O68" s="22">
        <v>9</v>
      </c>
      <c r="P68" s="22">
        <v>9</v>
      </c>
      <c r="Q68" s="22"/>
      <c r="R68" s="23"/>
      <c r="S68" s="34">
        <f>IF(E68="","",SUM(G68:Q68)-(R68))</f>
        <v>86</v>
      </c>
      <c r="T68" s="251">
        <f>SUM(S66:S69)+T67</f>
        <v>358</v>
      </c>
      <c r="U68" s="252"/>
      <c r="V68" s="67">
        <f>SUM(G68:I68)</f>
        <v>20</v>
      </c>
    </row>
    <row r="69" spans="1:22" ht="15.75" customHeight="1">
      <c r="A69" s="249"/>
      <c r="B69" s="262"/>
      <c r="C69" s="249"/>
      <c r="D69" s="259"/>
      <c r="E69" s="6">
        <v>2</v>
      </c>
      <c r="F69" s="15" t="s">
        <v>14</v>
      </c>
      <c r="G69" s="28">
        <v>14</v>
      </c>
      <c r="H69" s="28"/>
      <c r="I69" s="28">
        <v>8</v>
      </c>
      <c r="J69" s="28">
        <v>9</v>
      </c>
      <c r="K69" s="28"/>
      <c r="L69" s="28">
        <v>11</v>
      </c>
      <c r="M69" s="28">
        <v>10</v>
      </c>
      <c r="N69" s="28">
        <v>9</v>
      </c>
      <c r="O69" s="28">
        <v>9</v>
      </c>
      <c r="P69" s="28">
        <v>9</v>
      </c>
      <c r="Q69" s="28"/>
      <c r="R69" s="29"/>
      <c r="S69" s="31">
        <f>IF(E69="","",SUM(G69:Q69)-(R69))</f>
        <v>79</v>
      </c>
      <c r="T69" s="253"/>
      <c r="U69" s="254"/>
      <c r="V69" s="67">
        <f>SUM(G69:I69)</f>
        <v>22</v>
      </c>
    </row>
    <row r="70" spans="1:22" ht="15.75" customHeight="1">
      <c r="A70" s="250"/>
      <c r="B70" s="263"/>
      <c r="C70" s="259"/>
      <c r="D70" s="28"/>
      <c r="E70" s="255" t="s">
        <v>36</v>
      </c>
      <c r="F70" s="256"/>
      <c r="G70" s="28">
        <f aca="true" t="shared" si="16" ref="G70:R70">SUM(G66:G69)</f>
        <v>54</v>
      </c>
      <c r="H70" s="28">
        <f t="shared" si="16"/>
        <v>20</v>
      </c>
      <c r="I70" s="28">
        <f t="shared" si="16"/>
        <v>30</v>
      </c>
      <c r="J70" s="28">
        <f t="shared" si="16"/>
        <v>32</v>
      </c>
      <c r="K70" s="28">
        <f t="shared" si="16"/>
        <v>32</v>
      </c>
      <c r="L70" s="28">
        <f t="shared" si="16"/>
        <v>44</v>
      </c>
      <c r="M70" s="28">
        <f t="shared" si="16"/>
        <v>37</v>
      </c>
      <c r="N70" s="28">
        <f t="shared" si="16"/>
        <v>36</v>
      </c>
      <c r="O70" s="28">
        <f t="shared" si="16"/>
        <v>36</v>
      </c>
      <c r="P70" s="28">
        <f t="shared" si="16"/>
        <v>37</v>
      </c>
      <c r="Q70" s="28">
        <f t="shared" si="16"/>
        <v>0</v>
      </c>
      <c r="R70" s="28">
        <f t="shared" si="16"/>
        <v>0</v>
      </c>
      <c r="S70" s="28"/>
      <c r="T70" s="182"/>
      <c r="U70" s="58"/>
      <c r="V70" s="65">
        <f>SUM(V66:V69)</f>
        <v>104</v>
      </c>
    </row>
    <row r="71" spans="1:22" ht="15.75" customHeight="1">
      <c r="A71" s="248">
        <v>3</v>
      </c>
      <c r="B71" s="261">
        <v>4409</v>
      </c>
      <c r="C71" s="248" t="s">
        <v>75</v>
      </c>
      <c r="D71" s="248" t="s">
        <v>76</v>
      </c>
      <c r="E71" s="6">
        <v>242</v>
      </c>
      <c r="F71" s="13" t="s">
        <v>11</v>
      </c>
      <c r="G71" s="26">
        <v>12</v>
      </c>
      <c r="H71" s="26">
        <v>9</v>
      </c>
      <c r="I71" s="26">
        <v>6</v>
      </c>
      <c r="J71" s="26">
        <v>7</v>
      </c>
      <c r="K71" s="26">
        <v>10</v>
      </c>
      <c r="L71" s="26">
        <v>11</v>
      </c>
      <c r="M71" s="26">
        <v>9</v>
      </c>
      <c r="N71" s="26">
        <v>9</v>
      </c>
      <c r="O71" s="26">
        <v>9</v>
      </c>
      <c r="P71" s="26">
        <v>8</v>
      </c>
      <c r="Q71" s="26"/>
      <c r="R71" s="27"/>
      <c r="S71" s="33">
        <f>IF(E71="","",SUM(G71:Q71)-(R71))</f>
        <v>90</v>
      </c>
      <c r="T71" s="68" t="s">
        <v>18</v>
      </c>
      <c r="U71" s="267">
        <v>3</v>
      </c>
      <c r="V71" s="66">
        <f>SUM(G71:I71)</f>
        <v>27</v>
      </c>
    </row>
    <row r="72" spans="1:22" ht="15.75" customHeight="1">
      <c r="A72" s="249"/>
      <c r="B72" s="262"/>
      <c r="C72" s="249"/>
      <c r="D72" s="260"/>
      <c r="E72" s="6">
        <v>271</v>
      </c>
      <c r="F72" s="14" t="s">
        <v>12</v>
      </c>
      <c r="G72" s="22">
        <v>13</v>
      </c>
      <c r="H72" s="22"/>
      <c r="I72" s="22">
        <v>9</v>
      </c>
      <c r="J72" s="22">
        <v>8</v>
      </c>
      <c r="K72" s="22">
        <v>10</v>
      </c>
      <c r="L72" s="22">
        <v>11</v>
      </c>
      <c r="M72" s="22">
        <v>9</v>
      </c>
      <c r="N72" s="22">
        <v>9</v>
      </c>
      <c r="O72" s="22">
        <v>9</v>
      </c>
      <c r="P72" s="22">
        <v>10</v>
      </c>
      <c r="Q72" s="22"/>
      <c r="R72" s="23"/>
      <c r="S72" s="34">
        <f>IF(E72="","",SUM(G72:Q72)-(R72))</f>
        <v>88</v>
      </c>
      <c r="T72" s="69"/>
      <c r="U72" s="268"/>
      <c r="V72" s="67">
        <f>SUM(G72:I72)</f>
        <v>22</v>
      </c>
    </row>
    <row r="73" spans="1:22" ht="15.75" customHeight="1">
      <c r="A73" s="249"/>
      <c r="B73" s="262"/>
      <c r="C73" s="249"/>
      <c r="D73" s="260"/>
      <c r="E73" s="6">
        <v>286</v>
      </c>
      <c r="F73" s="14" t="s">
        <v>13</v>
      </c>
      <c r="G73" s="22">
        <v>12</v>
      </c>
      <c r="H73" s="22">
        <v>10</v>
      </c>
      <c r="I73" s="22">
        <v>6</v>
      </c>
      <c r="J73" s="22">
        <v>8</v>
      </c>
      <c r="K73" s="22"/>
      <c r="L73" s="22">
        <v>12</v>
      </c>
      <c r="M73" s="22">
        <v>9</v>
      </c>
      <c r="N73" s="22">
        <v>9</v>
      </c>
      <c r="O73" s="22">
        <v>9</v>
      </c>
      <c r="P73" s="22">
        <v>9</v>
      </c>
      <c r="Q73" s="22"/>
      <c r="R73" s="23"/>
      <c r="S73" s="34">
        <f>IF(E73="","",SUM(G73:Q73)-(R73))</f>
        <v>84</v>
      </c>
      <c r="T73" s="251">
        <f>SUM(S71:S74)+T72</f>
        <v>343</v>
      </c>
      <c r="U73" s="252"/>
      <c r="V73" s="67">
        <f>SUM(G73:I73)</f>
        <v>28</v>
      </c>
    </row>
    <row r="74" spans="1:22" ht="15.75" customHeight="1">
      <c r="A74" s="249"/>
      <c r="B74" s="262"/>
      <c r="C74" s="249"/>
      <c r="D74" s="259"/>
      <c r="E74" s="6">
        <v>313</v>
      </c>
      <c r="F74" s="15" t="s">
        <v>14</v>
      </c>
      <c r="G74" s="28">
        <v>12</v>
      </c>
      <c r="H74" s="28">
        <v>9</v>
      </c>
      <c r="I74" s="28">
        <v>6</v>
      </c>
      <c r="J74" s="28">
        <v>7</v>
      </c>
      <c r="K74" s="28"/>
      <c r="L74" s="28">
        <v>12</v>
      </c>
      <c r="M74" s="28">
        <v>9</v>
      </c>
      <c r="N74" s="28">
        <v>9</v>
      </c>
      <c r="O74" s="28">
        <v>9</v>
      </c>
      <c r="P74" s="28">
        <v>8</v>
      </c>
      <c r="Q74" s="28"/>
      <c r="R74" s="29"/>
      <c r="S74" s="31">
        <f>IF(E74="","",SUM(G74:Q74)-(R74))</f>
        <v>81</v>
      </c>
      <c r="T74" s="253"/>
      <c r="U74" s="254"/>
      <c r="V74" s="67">
        <f>SUM(G74:I74)</f>
        <v>27</v>
      </c>
    </row>
    <row r="75" spans="1:22" ht="15.75" customHeight="1">
      <c r="A75" s="250"/>
      <c r="B75" s="263"/>
      <c r="C75" s="259"/>
      <c r="D75" s="28"/>
      <c r="E75" s="255" t="s">
        <v>36</v>
      </c>
      <c r="F75" s="256"/>
      <c r="G75" s="28">
        <f aca="true" t="shared" si="17" ref="G75:R75">SUM(G71:G74)</f>
        <v>49</v>
      </c>
      <c r="H75" s="28">
        <f t="shared" si="17"/>
        <v>28</v>
      </c>
      <c r="I75" s="28">
        <f t="shared" si="17"/>
        <v>27</v>
      </c>
      <c r="J75" s="28">
        <f t="shared" si="17"/>
        <v>30</v>
      </c>
      <c r="K75" s="28">
        <f t="shared" si="17"/>
        <v>20</v>
      </c>
      <c r="L75" s="28">
        <f t="shared" si="17"/>
        <v>46</v>
      </c>
      <c r="M75" s="28">
        <f t="shared" si="17"/>
        <v>36</v>
      </c>
      <c r="N75" s="28">
        <f t="shared" si="17"/>
        <v>36</v>
      </c>
      <c r="O75" s="28">
        <f t="shared" si="17"/>
        <v>36</v>
      </c>
      <c r="P75" s="28">
        <f t="shared" si="17"/>
        <v>35</v>
      </c>
      <c r="Q75" s="28">
        <f t="shared" si="17"/>
        <v>0</v>
      </c>
      <c r="R75" s="28">
        <f t="shared" si="17"/>
        <v>0</v>
      </c>
      <c r="S75" s="28"/>
      <c r="T75" s="182"/>
      <c r="U75" s="58"/>
      <c r="V75" s="65">
        <f>SUM(V71:V74)</f>
        <v>104</v>
      </c>
    </row>
    <row r="76" spans="1:22" ht="15.75" customHeight="1">
      <c r="A76" s="248">
        <v>4</v>
      </c>
      <c r="B76" s="261">
        <v>4414</v>
      </c>
      <c r="C76" s="248" t="s">
        <v>71</v>
      </c>
      <c r="D76" s="248" t="s">
        <v>72</v>
      </c>
      <c r="E76" s="6">
        <v>124</v>
      </c>
      <c r="F76" s="13" t="s">
        <v>11</v>
      </c>
      <c r="G76" s="26">
        <v>12</v>
      </c>
      <c r="H76" s="26"/>
      <c r="I76" s="26">
        <v>9</v>
      </c>
      <c r="J76" s="26">
        <v>8</v>
      </c>
      <c r="K76" s="26">
        <v>10</v>
      </c>
      <c r="L76" s="26">
        <v>11</v>
      </c>
      <c r="M76" s="26">
        <v>9</v>
      </c>
      <c r="N76" s="26">
        <v>9</v>
      </c>
      <c r="O76" s="26">
        <v>9</v>
      </c>
      <c r="P76" s="26">
        <v>8</v>
      </c>
      <c r="Q76" s="26"/>
      <c r="R76" s="27"/>
      <c r="S76" s="33">
        <f>IF(E76="","",SUM(G76:Q76)-(R76))</f>
        <v>85</v>
      </c>
      <c r="T76" s="68" t="s">
        <v>18</v>
      </c>
      <c r="U76" s="271">
        <v>4</v>
      </c>
      <c r="V76" s="66">
        <f>SUM(G76:I76)</f>
        <v>21</v>
      </c>
    </row>
    <row r="77" spans="1:22" ht="15.75" customHeight="1">
      <c r="A77" s="249"/>
      <c r="B77" s="262"/>
      <c r="C77" s="249"/>
      <c r="D77" s="260"/>
      <c r="E77" s="6">
        <v>145</v>
      </c>
      <c r="F77" s="14" t="s">
        <v>12</v>
      </c>
      <c r="G77" s="22">
        <v>18</v>
      </c>
      <c r="H77" s="22"/>
      <c r="I77" s="22">
        <v>9</v>
      </c>
      <c r="J77" s="22">
        <v>9</v>
      </c>
      <c r="K77" s="22"/>
      <c r="L77" s="22">
        <v>12</v>
      </c>
      <c r="M77" s="22">
        <v>10</v>
      </c>
      <c r="N77" s="22">
        <v>9</v>
      </c>
      <c r="O77" s="22">
        <v>9</v>
      </c>
      <c r="P77" s="22">
        <v>9</v>
      </c>
      <c r="Q77" s="22"/>
      <c r="R77" s="23"/>
      <c r="S77" s="34">
        <f>IF(E77="","",SUM(G77:Q77)-(R77))</f>
        <v>85</v>
      </c>
      <c r="T77" s="69"/>
      <c r="U77" s="272"/>
      <c r="V77" s="67">
        <f>SUM(G77:I77)</f>
        <v>27</v>
      </c>
    </row>
    <row r="78" spans="1:22" ht="15.75" customHeight="1">
      <c r="A78" s="249"/>
      <c r="B78" s="262"/>
      <c r="C78" s="249"/>
      <c r="D78" s="260"/>
      <c r="E78" s="6">
        <v>146</v>
      </c>
      <c r="F78" s="14" t="s">
        <v>13</v>
      </c>
      <c r="G78" s="22">
        <v>16</v>
      </c>
      <c r="H78" s="22"/>
      <c r="I78" s="22">
        <v>9</v>
      </c>
      <c r="J78" s="22">
        <v>9</v>
      </c>
      <c r="K78" s="22">
        <v>10</v>
      </c>
      <c r="L78" s="22">
        <v>12</v>
      </c>
      <c r="M78" s="22">
        <v>10</v>
      </c>
      <c r="N78" s="22">
        <v>9</v>
      </c>
      <c r="O78" s="22">
        <v>9</v>
      </c>
      <c r="P78" s="22">
        <v>8</v>
      </c>
      <c r="Q78" s="22"/>
      <c r="R78" s="23"/>
      <c r="S78" s="34">
        <f>IF(E78="","",SUM(G78:Q78)-(R78))</f>
        <v>92</v>
      </c>
      <c r="T78" s="251">
        <f>SUM(S76:S79)+T77</f>
        <v>338</v>
      </c>
      <c r="U78" s="252"/>
      <c r="V78" s="67">
        <f>SUM(G78:I78)</f>
        <v>25</v>
      </c>
    </row>
    <row r="79" spans="1:22" ht="15.75" customHeight="1">
      <c r="A79" s="249"/>
      <c r="B79" s="262"/>
      <c r="C79" s="249"/>
      <c r="D79" s="259"/>
      <c r="E79" s="6">
        <v>132</v>
      </c>
      <c r="F79" s="15" t="s">
        <v>14</v>
      </c>
      <c r="G79" s="28">
        <v>12</v>
      </c>
      <c r="H79" s="28"/>
      <c r="I79" s="28">
        <v>8</v>
      </c>
      <c r="J79" s="28">
        <v>8</v>
      </c>
      <c r="K79" s="28"/>
      <c r="L79" s="28">
        <v>11</v>
      </c>
      <c r="M79" s="28">
        <v>9</v>
      </c>
      <c r="N79" s="28">
        <v>9</v>
      </c>
      <c r="O79" s="28">
        <v>9</v>
      </c>
      <c r="P79" s="28">
        <v>10</v>
      </c>
      <c r="Q79" s="28"/>
      <c r="R79" s="29"/>
      <c r="S79" s="31">
        <f>IF(E79="","",SUM(G79:Q79)-(R79))</f>
        <v>76</v>
      </c>
      <c r="T79" s="253"/>
      <c r="U79" s="254"/>
      <c r="V79" s="67">
        <f>SUM(G79:I79)</f>
        <v>20</v>
      </c>
    </row>
    <row r="80" spans="1:22" ht="15.75" customHeight="1">
      <c r="A80" s="250"/>
      <c r="B80" s="263"/>
      <c r="C80" s="259"/>
      <c r="D80" s="28"/>
      <c r="E80" s="255" t="s">
        <v>36</v>
      </c>
      <c r="F80" s="256"/>
      <c r="G80" s="28">
        <f aca="true" t="shared" si="18" ref="G80:R80">SUM(G76:G79)</f>
        <v>58</v>
      </c>
      <c r="H80" s="28">
        <f t="shared" si="18"/>
        <v>0</v>
      </c>
      <c r="I80" s="28">
        <f t="shared" si="18"/>
        <v>35</v>
      </c>
      <c r="J80" s="28">
        <f t="shared" si="18"/>
        <v>34</v>
      </c>
      <c r="K80" s="28">
        <f t="shared" si="18"/>
        <v>20</v>
      </c>
      <c r="L80" s="28">
        <f t="shared" si="18"/>
        <v>46</v>
      </c>
      <c r="M80" s="28">
        <f t="shared" si="18"/>
        <v>38</v>
      </c>
      <c r="N80" s="28">
        <f t="shared" si="18"/>
        <v>36</v>
      </c>
      <c r="O80" s="28">
        <f t="shared" si="18"/>
        <v>36</v>
      </c>
      <c r="P80" s="28">
        <f t="shared" si="18"/>
        <v>35</v>
      </c>
      <c r="Q80" s="28">
        <f t="shared" si="18"/>
        <v>0</v>
      </c>
      <c r="R80" s="28">
        <f t="shared" si="18"/>
        <v>0</v>
      </c>
      <c r="S80" s="28"/>
      <c r="T80" s="182"/>
      <c r="U80" s="58"/>
      <c r="V80" s="65">
        <f>SUM(V76:V79)</f>
        <v>93</v>
      </c>
    </row>
  </sheetData>
  <mergeCells count="107">
    <mergeCell ref="A76:A80"/>
    <mergeCell ref="B76:B80"/>
    <mergeCell ref="C76:C80"/>
    <mergeCell ref="D76:D79"/>
    <mergeCell ref="U76:U77"/>
    <mergeCell ref="T78:U79"/>
    <mergeCell ref="E80:F80"/>
    <mergeCell ref="A66:A70"/>
    <mergeCell ref="B66:B70"/>
    <mergeCell ref="C66:C70"/>
    <mergeCell ref="D66:D69"/>
    <mergeCell ref="U66:U67"/>
    <mergeCell ref="T68:U69"/>
    <mergeCell ref="E70:F70"/>
    <mergeCell ref="A71:A75"/>
    <mergeCell ref="B71:B75"/>
    <mergeCell ref="C71:C75"/>
    <mergeCell ref="D71:D74"/>
    <mergeCell ref="U71:U72"/>
    <mergeCell ref="T73:U74"/>
    <mergeCell ref="E75:F75"/>
    <mergeCell ref="B61:B65"/>
    <mergeCell ref="B37:B41"/>
    <mergeCell ref="C37:C41"/>
    <mergeCell ref="U27:U28"/>
    <mergeCell ref="T29:U30"/>
    <mergeCell ref="E31:F31"/>
    <mergeCell ref="B57:V60"/>
    <mergeCell ref="T9:U10"/>
    <mergeCell ref="U7:U8"/>
    <mergeCell ref="B22:B26"/>
    <mergeCell ref="C22:C26"/>
    <mergeCell ref="D17:D20"/>
    <mergeCell ref="D27:D30"/>
    <mergeCell ref="D7:D10"/>
    <mergeCell ref="E56:F56"/>
    <mergeCell ref="E26:F26"/>
    <mergeCell ref="B17:B21"/>
    <mergeCell ref="E46:F46"/>
    <mergeCell ref="U2:U3"/>
    <mergeCell ref="E6:F6"/>
    <mergeCell ref="U52:U53"/>
    <mergeCell ref="T54:U55"/>
    <mergeCell ref="U32:U33"/>
    <mergeCell ref="T34:U35"/>
    <mergeCell ref="T19:U20"/>
    <mergeCell ref="U17:U18"/>
    <mergeCell ref="U47:U48"/>
    <mergeCell ref="U37:U38"/>
    <mergeCell ref="T39:U40"/>
    <mergeCell ref="E16:F16"/>
    <mergeCell ref="E51:F51"/>
    <mergeCell ref="T49:U50"/>
    <mergeCell ref="E41:F41"/>
    <mergeCell ref="T4:U5"/>
    <mergeCell ref="E21:F21"/>
    <mergeCell ref="E11:F11"/>
    <mergeCell ref="U12:U13"/>
    <mergeCell ref="T14:U15"/>
    <mergeCell ref="U22:U23"/>
    <mergeCell ref="T24:U25"/>
    <mergeCell ref="U42:U43"/>
    <mergeCell ref="T44:U45"/>
    <mergeCell ref="A17:A21"/>
    <mergeCell ref="C42:C46"/>
    <mergeCell ref="A42:A46"/>
    <mergeCell ref="D52:D55"/>
    <mergeCell ref="D47:D50"/>
    <mergeCell ref="C2:C6"/>
    <mergeCell ref="B52:B56"/>
    <mergeCell ref="B27:B31"/>
    <mergeCell ref="B47:B51"/>
    <mergeCell ref="B2:B6"/>
    <mergeCell ref="C47:C51"/>
    <mergeCell ref="B42:B46"/>
    <mergeCell ref="C7:C11"/>
    <mergeCell ref="C27:C31"/>
    <mergeCell ref="C17:C21"/>
    <mergeCell ref="C52:C56"/>
    <mergeCell ref="B12:B16"/>
    <mergeCell ref="B7:B11"/>
    <mergeCell ref="D22:D25"/>
    <mergeCell ref="D42:D45"/>
    <mergeCell ref="A61:A65"/>
    <mergeCell ref="A2:A6"/>
    <mergeCell ref="A47:A51"/>
    <mergeCell ref="T63:U64"/>
    <mergeCell ref="E65:F65"/>
    <mergeCell ref="A57:A60"/>
    <mergeCell ref="C61:C65"/>
    <mergeCell ref="C12:C16"/>
    <mergeCell ref="D12:D15"/>
    <mergeCell ref="B32:B36"/>
    <mergeCell ref="C32:C36"/>
    <mergeCell ref="D2:D5"/>
    <mergeCell ref="A52:A56"/>
    <mergeCell ref="A7:A11"/>
    <mergeCell ref="A32:A36"/>
    <mergeCell ref="A12:A16"/>
    <mergeCell ref="A22:A26"/>
    <mergeCell ref="A27:A31"/>
    <mergeCell ref="A37:A41"/>
    <mergeCell ref="D37:D40"/>
    <mergeCell ref="D61:D64"/>
    <mergeCell ref="D32:D35"/>
    <mergeCell ref="E36:F36"/>
    <mergeCell ref="U61:U62"/>
  </mergeCells>
  <printOptions gridLines="1"/>
  <pageMargins left="0.51" right="0.16" top="0.44" bottom="0.28" header="0.24" footer="0.16"/>
  <pageSetup horizontalDpi="300" verticalDpi="300" orientation="portrait" paperSize="9" scale="84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 topLeftCell="A1">
      <pane ySplit="1" topLeftCell="A2" activePane="bottomLeft" state="frozen"/>
      <selection pane="topLeft" activeCell="AB5" sqref="AB5"/>
      <selection pane="bottomLeft" activeCell="E30" sqref="E30"/>
    </sheetView>
  </sheetViews>
  <sheetFormatPr defaultColWidth="9.140625" defaultRowHeight="16.5" customHeight="1"/>
  <cols>
    <col min="1" max="1" width="3.140625" style="7" customWidth="1"/>
    <col min="2" max="2" width="5.421875" style="7" bestFit="1" customWidth="1"/>
    <col min="3" max="3" width="19.140625" style="7" customWidth="1"/>
    <col min="4" max="4" width="6.00390625" style="7" customWidth="1"/>
    <col min="5" max="5" width="6.140625" style="17" customWidth="1"/>
    <col min="6" max="6" width="3.28125" style="9" customWidth="1"/>
    <col min="7" max="18" width="4.28125" style="24" customWidth="1"/>
    <col min="19" max="19" width="5.421875" style="7" customWidth="1"/>
    <col min="20" max="20" width="5.421875" style="11" customWidth="1"/>
    <col min="21" max="21" width="5.421875" style="12" customWidth="1"/>
    <col min="22" max="22" width="11.140625" style="10" bestFit="1" customWidth="1"/>
    <col min="23" max="23" width="5.7109375" style="10" customWidth="1"/>
    <col min="24" max="16384" width="9.140625" style="7" customWidth="1"/>
  </cols>
  <sheetData>
    <row r="1" spans="1:24" s="40" customFormat="1" ht="15.75" customHeight="1">
      <c r="A1" s="48" t="s">
        <v>37</v>
      </c>
      <c r="B1" s="175" t="s">
        <v>94</v>
      </c>
      <c r="C1" s="49" t="s">
        <v>33</v>
      </c>
      <c r="D1" s="50" t="s">
        <v>32</v>
      </c>
      <c r="E1" s="51" t="s">
        <v>0</v>
      </c>
      <c r="F1" s="43" t="s">
        <v>1</v>
      </c>
      <c r="G1" s="44" t="s">
        <v>2</v>
      </c>
      <c r="H1" s="44" t="s">
        <v>3</v>
      </c>
      <c r="I1" s="44" t="s">
        <v>4</v>
      </c>
      <c r="J1" s="44" t="s">
        <v>23</v>
      </c>
      <c r="K1" s="44" t="s">
        <v>24</v>
      </c>
      <c r="L1" s="44" t="s">
        <v>25</v>
      </c>
      <c r="M1" s="44" t="s">
        <v>26</v>
      </c>
      <c r="N1" s="44" t="s">
        <v>27</v>
      </c>
      <c r="O1" s="44" t="s">
        <v>19</v>
      </c>
      <c r="P1" s="44" t="s">
        <v>22</v>
      </c>
      <c r="Q1" s="44" t="s">
        <v>17</v>
      </c>
      <c r="R1" s="45" t="s">
        <v>9</v>
      </c>
      <c r="S1" s="46" t="s">
        <v>15</v>
      </c>
      <c r="T1" s="52"/>
      <c r="U1" s="53" t="s">
        <v>10</v>
      </c>
      <c r="V1" s="71" t="s">
        <v>38</v>
      </c>
      <c r="W1" s="11"/>
      <c r="X1" s="11"/>
    </row>
    <row r="2" spans="1:23" s="1" customFormat="1" ht="16.5" customHeight="1">
      <c r="A2" s="261">
        <v>1</v>
      </c>
      <c r="B2" s="261">
        <v>4203</v>
      </c>
      <c r="C2" s="287" t="s">
        <v>119</v>
      </c>
      <c r="D2" s="287" t="s">
        <v>115</v>
      </c>
      <c r="E2" s="18">
        <v>6</v>
      </c>
      <c r="F2" s="13" t="s">
        <v>28</v>
      </c>
      <c r="G2" s="26">
        <v>13</v>
      </c>
      <c r="H2" s="26">
        <v>11</v>
      </c>
      <c r="I2" s="26">
        <v>7</v>
      </c>
      <c r="J2" s="26">
        <v>9</v>
      </c>
      <c r="K2" s="26">
        <v>10</v>
      </c>
      <c r="L2" s="26">
        <v>12</v>
      </c>
      <c r="M2" s="26">
        <v>9</v>
      </c>
      <c r="N2" s="26">
        <v>9</v>
      </c>
      <c r="O2" s="26">
        <v>9</v>
      </c>
      <c r="P2" s="26">
        <v>8</v>
      </c>
      <c r="Q2" s="26"/>
      <c r="R2" s="27"/>
      <c r="S2" s="209">
        <f aca="true" t="shared" si="0" ref="S2:S17">IF(E2="","",SUM(G2:Q2)-(R2))</f>
        <v>97</v>
      </c>
      <c r="T2" s="54"/>
      <c r="U2" s="289">
        <v>1</v>
      </c>
      <c r="V2" s="72">
        <f aca="true" t="shared" si="1" ref="V2:V17">SUM(G2:I2)</f>
        <v>31</v>
      </c>
      <c r="W2" s="73" t="s">
        <v>39</v>
      </c>
    </row>
    <row r="3" spans="1:23" s="1" customFormat="1" ht="16.5" customHeight="1">
      <c r="A3" s="286"/>
      <c r="B3" s="286"/>
      <c r="C3" s="288"/>
      <c r="D3" s="259"/>
      <c r="E3" s="18">
        <v>30</v>
      </c>
      <c r="F3" s="15" t="s">
        <v>29</v>
      </c>
      <c r="G3" s="28">
        <v>14</v>
      </c>
      <c r="H3" s="28">
        <v>10</v>
      </c>
      <c r="I3" s="28">
        <v>7</v>
      </c>
      <c r="J3" s="28">
        <v>9</v>
      </c>
      <c r="K3" s="28">
        <v>10</v>
      </c>
      <c r="L3" s="28">
        <v>12</v>
      </c>
      <c r="M3" s="28">
        <v>9</v>
      </c>
      <c r="N3" s="28">
        <v>9</v>
      </c>
      <c r="O3" s="28">
        <v>9</v>
      </c>
      <c r="P3" s="28">
        <v>9</v>
      </c>
      <c r="Q3" s="28"/>
      <c r="R3" s="29"/>
      <c r="S3" s="210">
        <f t="shared" si="0"/>
        <v>98</v>
      </c>
      <c r="T3" s="8">
        <f>IF(E2="",0,(SUM(S2+S3)))</f>
        <v>195</v>
      </c>
      <c r="U3" s="290"/>
      <c r="V3" s="72">
        <f t="shared" si="1"/>
        <v>31</v>
      </c>
      <c r="W3" s="75">
        <f>SUM(V2:V3)</f>
        <v>62</v>
      </c>
    </row>
    <row r="4" spans="1:23" s="1" customFormat="1" ht="16.5" customHeight="1">
      <c r="A4" s="261">
        <v>2</v>
      </c>
      <c r="B4" s="261">
        <v>4204</v>
      </c>
      <c r="C4" s="287" t="s">
        <v>119</v>
      </c>
      <c r="D4" s="287" t="s">
        <v>115</v>
      </c>
      <c r="E4" s="18">
        <v>12</v>
      </c>
      <c r="F4" s="13" t="s">
        <v>28</v>
      </c>
      <c r="G4" s="26">
        <v>14</v>
      </c>
      <c r="H4" s="26">
        <v>10</v>
      </c>
      <c r="I4" s="26">
        <v>8</v>
      </c>
      <c r="J4" s="26">
        <v>8</v>
      </c>
      <c r="K4" s="26">
        <v>10</v>
      </c>
      <c r="L4" s="26">
        <v>13</v>
      </c>
      <c r="M4" s="26">
        <v>9</v>
      </c>
      <c r="N4" s="26">
        <v>8</v>
      </c>
      <c r="O4" s="26">
        <v>9</v>
      </c>
      <c r="P4" s="26">
        <v>8</v>
      </c>
      <c r="Q4" s="26"/>
      <c r="R4" s="27"/>
      <c r="S4" s="209">
        <f t="shared" si="0"/>
        <v>97</v>
      </c>
      <c r="T4" s="54"/>
      <c r="U4" s="289">
        <v>2</v>
      </c>
      <c r="V4" s="72">
        <f t="shared" si="1"/>
        <v>32</v>
      </c>
      <c r="W4" s="73" t="s">
        <v>39</v>
      </c>
    </row>
    <row r="5" spans="1:23" s="1" customFormat="1" ht="16.5" customHeight="1">
      <c r="A5" s="286"/>
      <c r="B5" s="286"/>
      <c r="C5" s="288"/>
      <c r="D5" s="259"/>
      <c r="E5" s="18">
        <v>50</v>
      </c>
      <c r="F5" s="15" t="s">
        <v>29</v>
      </c>
      <c r="G5" s="28">
        <v>13</v>
      </c>
      <c r="H5" s="28">
        <v>11</v>
      </c>
      <c r="I5" s="28">
        <v>7</v>
      </c>
      <c r="J5" s="28">
        <v>9</v>
      </c>
      <c r="K5" s="28"/>
      <c r="L5" s="28">
        <v>12</v>
      </c>
      <c r="M5" s="28">
        <v>9</v>
      </c>
      <c r="N5" s="28">
        <v>9</v>
      </c>
      <c r="O5" s="28">
        <v>8</v>
      </c>
      <c r="P5" s="28">
        <v>8</v>
      </c>
      <c r="Q5" s="28"/>
      <c r="R5" s="29"/>
      <c r="S5" s="210">
        <f t="shared" si="0"/>
        <v>86</v>
      </c>
      <c r="T5" s="8">
        <f>IF(E4="",0,(SUM(S4+S5)))</f>
        <v>183</v>
      </c>
      <c r="U5" s="290"/>
      <c r="V5" s="72">
        <f t="shared" si="1"/>
        <v>31</v>
      </c>
      <c r="W5" s="75">
        <f>SUM(V4:V5)</f>
        <v>63</v>
      </c>
    </row>
    <row r="6" spans="1:23" s="1" customFormat="1" ht="16.5" customHeight="1">
      <c r="A6" s="261">
        <v>5</v>
      </c>
      <c r="B6" s="261">
        <v>4209</v>
      </c>
      <c r="C6" s="287" t="s">
        <v>116</v>
      </c>
      <c r="D6" s="287" t="s">
        <v>117</v>
      </c>
      <c r="E6" s="18">
        <v>7</v>
      </c>
      <c r="F6" s="13" t="s">
        <v>28</v>
      </c>
      <c r="G6" s="26"/>
      <c r="H6" s="26">
        <v>9</v>
      </c>
      <c r="I6" s="26">
        <v>6</v>
      </c>
      <c r="J6" s="26">
        <v>8</v>
      </c>
      <c r="K6" s="26">
        <v>9</v>
      </c>
      <c r="L6" s="26">
        <v>11</v>
      </c>
      <c r="M6" s="26">
        <v>9</v>
      </c>
      <c r="N6" s="26">
        <v>9</v>
      </c>
      <c r="O6" s="26">
        <v>8</v>
      </c>
      <c r="P6" s="26">
        <v>8</v>
      </c>
      <c r="Q6" s="26"/>
      <c r="R6" s="27"/>
      <c r="S6" s="209">
        <f aca="true" t="shared" si="2" ref="S6:S13">IF(E6="","",SUM(G6:Q6)-(R6))</f>
        <v>77</v>
      </c>
      <c r="T6" s="54"/>
      <c r="U6" s="289">
        <v>3</v>
      </c>
      <c r="V6" s="72">
        <f aca="true" t="shared" si="3" ref="V6:V13">SUM(G6:I6)</f>
        <v>15</v>
      </c>
      <c r="W6" s="73" t="s">
        <v>39</v>
      </c>
    </row>
    <row r="7" spans="1:23" s="1" customFormat="1" ht="16.5" customHeight="1">
      <c r="A7" s="286"/>
      <c r="B7" s="286"/>
      <c r="C7" s="288"/>
      <c r="D7" s="259"/>
      <c r="E7" s="18">
        <v>9</v>
      </c>
      <c r="F7" s="15" t="s">
        <v>29</v>
      </c>
      <c r="G7" s="28">
        <v>13</v>
      </c>
      <c r="H7" s="28">
        <v>9</v>
      </c>
      <c r="I7" s="28">
        <v>7</v>
      </c>
      <c r="J7" s="28">
        <v>8</v>
      </c>
      <c r="K7" s="28"/>
      <c r="L7" s="28">
        <v>12</v>
      </c>
      <c r="M7" s="28">
        <v>8</v>
      </c>
      <c r="N7" s="28">
        <v>8</v>
      </c>
      <c r="O7" s="28">
        <v>9</v>
      </c>
      <c r="P7" s="28">
        <v>9</v>
      </c>
      <c r="Q7" s="28"/>
      <c r="R7" s="29"/>
      <c r="S7" s="210">
        <f t="shared" si="2"/>
        <v>83</v>
      </c>
      <c r="T7" s="8">
        <f>IF(E6="",0,(SUM(S6+S7)))</f>
        <v>160</v>
      </c>
      <c r="U7" s="290"/>
      <c r="V7" s="74">
        <f t="shared" si="3"/>
        <v>29</v>
      </c>
      <c r="W7" s="75">
        <f>SUM(V6:V7)</f>
        <v>44</v>
      </c>
    </row>
    <row r="8" spans="1:23" s="1" customFormat="1" ht="16.5" customHeight="1">
      <c r="A8" s="261">
        <v>7</v>
      </c>
      <c r="B8" s="261">
        <v>4211</v>
      </c>
      <c r="C8" s="287" t="s">
        <v>73</v>
      </c>
      <c r="D8" s="287" t="s">
        <v>74</v>
      </c>
      <c r="E8" s="18">
        <v>54</v>
      </c>
      <c r="F8" s="13" t="s">
        <v>28</v>
      </c>
      <c r="G8" s="26">
        <v>12</v>
      </c>
      <c r="H8" s="26"/>
      <c r="I8" s="26">
        <v>6</v>
      </c>
      <c r="J8" s="26">
        <v>9</v>
      </c>
      <c r="K8" s="26">
        <v>9</v>
      </c>
      <c r="L8" s="26">
        <v>11</v>
      </c>
      <c r="M8" s="26">
        <v>8</v>
      </c>
      <c r="N8" s="26">
        <v>8</v>
      </c>
      <c r="O8" s="26">
        <v>9</v>
      </c>
      <c r="P8" s="26">
        <v>8</v>
      </c>
      <c r="Q8" s="26"/>
      <c r="R8" s="27"/>
      <c r="S8" s="209">
        <f t="shared" si="2"/>
        <v>80</v>
      </c>
      <c r="T8" s="54"/>
      <c r="U8" s="296">
        <v>4</v>
      </c>
      <c r="V8" s="72">
        <f t="shared" si="3"/>
        <v>18</v>
      </c>
      <c r="W8" s="73" t="s">
        <v>39</v>
      </c>
    </row>
    <row r="9" spans="1:23" s="1" customFormat="1" ht="16.5" customHeight="1">
      <c r="A9" s="286"/>
      <c r="B9" s="286"/>
      <c r="C9" s="288"/>
      <c r="D9" s="259"/>
      <c r="E9" s="18">
        <v>28</v>
      </c>
      <c r="F9" s="15" t="s">
        <v>29</v>
      </c>
      <c r="G9" s="28">
        <v>12</v>
      </c>
      <c r="H9" s="28"/>
      <c r="I9" s="28">
        <v>7</v>
      </c>
      <c r="J9" s="28">
        <v>8</v>
      </c>
      <c r="K9" s="28"/>
      <c r="L9" s="28">
        <v>11</v>
      </c>
      <c r="M9" s="28">
        <v>9</v>
      </c>
      <c r="N9" s="28">
        <v>9</v>
      </c>
      <c r="O9" s="28">
        <v>8</v>
      </c>
      <c r="P9" s="28">
        <v>8</v>
      </c>
      <c r="Q9" s="28"/>
      <c r="R9" s="29"/>
      <c r="S9" s="210">
        <f t="shared" si="2"/>
        <v>72</v>
      </c>
      <c r="T9" s="8">
        <f>IF(E8="",0,(SUM(S8+S9)))</f>
        <v>152</v>
      </c>
      <c r="U9" s="297"/>
      <c r="V9" s="72">
        <f t="shared" si="3"/>
        <v>19</v>
      </c>
      <c r="W9" s="75">
        <f>SUM(V8:V9)</f>
        <v>37</v>
      </c>
    </row>
    <row r="10" spans="1:23" s="1" customFormat="1" ht="16.5" customHeight="1">
      <c r="A10" s="261">
        <v>6</v>
      </c>
      <c r="B10" s="261">
        <v>4210</v>
      </c>
      <c r="C10" s="287" t="s">
        <v>116</v>
      </c>
      <c r="D10" s="287" t="s">
        <v>117</v>
      </c>
      <c r="E10" s="18">
        <v>59</v>
      </c>
      <c r="F10" s="13" t="s">
        <v>28</v>
      </c>
      <c r="G10" s="26"/>
      <c r="H10" s="26"/>
      <c r="I10" s="26">
        <v>8</v>
      </c>
      <c r="J10" s="26">
        <v>8</v>
      </c>
      <c r="K10" s="26">
        <v>9</v>
      </c>
      <c r="L10" s="26">
        <v>11</v>
      </c>
      <c r="M10" s="26">
        <v>8</v>
      </c>
      <c r="N10" s="26">
        <v>8</v>
      </c>
      <c r="O10" s="26">
        <v>8</v>
      </c>
      <c r="P10" s="26">
        <v>8</v>
      </c>
      <c r="Q10" s="26"/>
      <c r="R10" s="27"/>
      <c r="S10" s="209">
        <f t="shared" si="2"/>
        <v>68</v>
      </c>
      <c r="T10" s="54"/>
      <c r="U10" s="296">
        <v>5</v>
      </c>
      <c r="V10" s="72">
        <f t="shared" si="3"/>
        <v>8</v>
      </c>
      <c r="W10" s="73" t="s">
        <v>39</v>
      </c>
    </row>
    <row r="11" spans="1:23" s="1" customFormat="1" ht="16.5" customHeight="1">
      <c r="A11" s="286"/>
      <c r="B11" s="286"/>
      <c r="C11" s="288"/>
      <c r="D11" s="288"/>
      <c r="E11" s="18">
        <v>62</v>
      </c>
      <c r="F11" s="15" t="s">
        <v>29</v>
      </c>
      <c r="G11" s="28">
        <v>13</v>
      </c>
      <c r="H11" s="28"/>
      <c r="I11" s="28">
        <v>8</v>
      </c>
      <c r="J11" s="28">
        <v>8</v>
      </c>
      <c r="K11" s="28">
        <v>9</v>
      </c>
      <c r="L11" s="28">
        <v>12</v>
      </c>
      <c r="M11" s="28">
        <v>8</v>
      </c>
      <c r="N11" s="28">
        <v>8</v>
      </c>
      <c r="O11" s="28">
        <v>9</v>
      </c>
      <c r="P11" s="28">
        <v>8</v>
      </c>
      <c r="Q11" s="28"/>
      <c r="R11" s="29"/>
      <c r="S11" s="210">
        <f t="shared" si="2"/>
        <v>83</v>
      </c>
      <c r="T11" s="8">
        <f>IF(E10="",0,(SUM(S10+S11)))</f>
        <v>151</v>
      </c>
      <c r="U11" s="297"/>
      <c r="V11" s="74">
        <f t="shared" si="3"/>
        <v>21</v>
      </c>
      <c r="W11" s="75">
        <f>SUM(V10:V11)</f>
        <v>29</v>
      </c>
    </row>
    <row r="12" spans="1:23" s="1" customFormat="1" ht="16.5" customHeight="1">
      <c r="A12" s="261">
        <v>8</v>
      </c>
      <c r="B12" s="261">
        <v>4212</v>
      </c>
      <c r="C12" s="287" t="s">
        <v>73</v>
      </c>
      <c r="D12" s="287" t="s">
        <v>74</v>
      </c>
      <c r="E12" s="18">
        <v>20</v>
      </c>
      <c r="F12" s="13" t="s">
        <v>28</v>
      </c>
      <c r="G12" s="26">
        <v>13</v>
      </c>
      <c r="H12" s="26"/>
      <c r="I12" s="26">
        <v>7</v>
      </c>
      <c r="J12" s="26">
        <v>8</v>
      </c>
      <c r="K12" s="26"/>
      <c r="L12" s="26">
        <v>11</v>
      </c>
      <c r="M12" s="26">
        <v>10</v>
      </c>
      <c r="N12" s="26">
        <v>9</v>
      </c>
      <c r="O12" s="26">
        <v>9</v>
      </c>
      <c r="P12" s="26">
        <v>9</v>
      </c>
      <c r="Q12" s="26"/>
      <c r="R12" s="27"/>
      <c r="S12" s="209">
        <f t="shared" si="2"/>
        <v>76</v>
      </c>
      <c r="T12" s="54"/>
      <c r="U12" s="296">
        <v>6</v>
      </c>
      <c r="V12" s="72">
        <f t="shared" si="3"/>
        <v>20</v>
      </c>
      <c r="W12" s="73" t="s">
        <v>39</v>
      </c>
    </row>
    <row r="13" spans="1:23" s="1" customFormat="1" ht="16.5" customHeight="1">
      <c r="A13" s="286"/>
      <c r="B13" s="286"/>
      <c r="C13" s="288"/>
      <c r="D13" s="259"/>
      <c r="E13" s="18">
        <v>22</v>
      </c>
      <c r="F13" s="15" t="s">
        <v>29</v>
      </c>
      <c r="G13" s="28">
        <v>14</v>
      </c>
      <c r="H13" s="28"/>
      <c r="I13" s="28">
        <v>6</v>
      </c>
      <c r="J13" s="28">
        <v>8</v>
      </c>
      <c r="K13" s="28"/>
      <c r="L13" s="28">
        <v>11</v>
      </c>
      <c r="M13" s="28">
        <v>9</v>
      </c>
      <c r="N13" s="28">
        <v>9</v>
      </c>
      <c r="O13" s="28">
        <v>9</v>
      </c>
      <c r="P13" s="28">
        <v>8</v>
      </c>
      <c r="Q13" s="28"/>
      <c r="R13" s="29"/>
      <c r="S13" s="210">
        <f t="shared" si="2"/>
        <v>74</v>
      </c>
      <c r="T13" s="8">
        <f>IF(E12="",0,(SUM(S12+S13)))</f>
        <v>150</v>
      </c>
      <c r="U13" s="297"/>
      <c r="V13" s="74">
        <f t="shared" si="3"/>
        <v>20</v>
      </c>
      <c r="W13" s="75">
        <f>SUM(V12:V13)</f>
        <v>40</v>
      </c>
    </row>
    <row r="14" spans="1:23" s="1" customFormat="1" ht="16.5" customHeight="1">
      <c r="A14" s="261">
        <v>3</v>
      </c>
      <c r="B14" s="261">
        <v>4207</v>
      </c>
      <c r="C14" s="287" t="s">
        <v>124</v>
      </c>
      <c r="D14" s="287" t="s">
        <v>108</v>
      </c>
      <c r="E14" s="18">
        <v>3</v>
      </c>
      <c r="F14" s="13" t="s">
        <v>28</v>
      </c>
      <c r="G14" s="26">
        <v>12</v>
      </c>
      <c r="H14" s="26"/>
      <c r="I14" s="26">
        <v>6</v>
      </c>
      <c r="J14" s="26">
        <v>9</v>
      </c>
      <c r="K14" s="26"/>
      <c r="L14" s="26">
        <v>11</v>
      </c>
      <c r="M14" s="26">
        <v>8</v>
      </c>
      <c r="N14" s="26">
        <v>8</v>
      </c>
      <c r="O14" s="26">
        <v>8</v>
      </c>
      <c r="P14" s="26">
        <v>9</v>
      </c>
      <c r="Q14" s="26"/>
      <c r="R14" s="27"/>
      <c r="S14" s="209">
        <f t="shared" si="0"/>
        <v>71</v>
      </c>
      <c r="T14" s="54"/>
      <c r="U14" s="298">
        <v>7</v>
      </c>
      <c r="V14" s="72">
        <f t="shared" si="1"/>
        <v>18</v>
      </c>
      <c r="W14" s="73" t="s">
        <v>39</v>
      </c>
    </row>
    <row r="15" spans="1:23" s="1" customFormat="1" ht="16.5" customHeight="1">
      <c r="A15" s="286"/>
      <c r="B15" s="286"/>
      <c r="C15" s="288"/>
      <c r="D15" s="259"/>
      <c r="E15" s="18">
        <v>1</v>
      </c>
      <c r="F15" s="15" t="s">
        <v>29</v>
      </c>
      <c r="G15" s="28">
        <v>12</v>
      </c>
      <c r="H15" s="28"/>
      <c r="I15" s="28">
        <v>6</v>
      </c>
      <c r="J15" s="28">
        <v>9</v>
      </c>
      <c r="K15" s="28"/>
      <c r="L15" s="28">
        <v>11</v>
      </c>
      <c r="M15" s="28">
        <v>9</v>
      </c>
      <c r="N15" s="28">
        <v>9</v>
      </c>
      <c r="O15" s="28">
        <v>9</v>
      </c>
      <c r="P15" s="28">
        <v>9</v>
      </c>
      <c r="Q15" s="28"/>
      <c r="R15" s="29"/>
      <c r="S15" s="210">
        <f t="shared" si="0"/>
        <v>74</v>
      </c>
      <c r="T15" s="8">
        <f>IF(E14="",0,(SUM(S14+S15)))</f>
        <v>145</v>
      </c>
      <c r="U15" s="299"/>
      <c r="V15" s="74">
        <f t="shared" si="1"/>
        <v>18</v>
      </c>
      <c r="W15" s="75">
        <f>SUM(V14:V15)</f>
        <v>36</v>
      </c>
    </row>
    <row r="16" spans="1:23" s="1" customFormat="1" ht="16.5" customHeight="1">
      <c r="A16" s="261">
        <v>4</v>
      </c>
      <c r="B16" s="261">
        <v>4208</v>
      </c>
      <c r="C16" s="287" t="s">
        <v>124</v>
      </c>
      <c r="D16" s="287" t="s">
        <v>108</v>
      </c>
      <c r="E16" s="18">
        <v>37</v>
      </c>
      <c r="F16" s="13" t="s">
        <v>28</v>
      </c>
      <c r="G16" s="26"/>
      <c r="H16" s="26"/>
      <c r="I16" s="26">
        <v>9</v>
      </c>
      <c r="J16" s="26">
        <v>6</v>
      </c>
      <c r="K16" s="26"/>
      <c r="L16" s="26">
        <v>10</v>
      </c>
      <c r="M16" s="26">
        <v>9</v>
      </c>
      <c r="N16" s="26">
        <v>9</v>
      </c>
      <c r="O16" s="26">
        <v>9</v>
      </c>
      <c r="P16" s="26">
        <v>8</v>
      </c>
      <c r="Q16" s="26"/>
      <c r="R16" s="27"/>
      <c r="S16" s="209">
        <f t="shared" si="0"/>
        <v>60</v>
      </c>
      <c r="T16" s="54"/>
      <c r="U16" s="298">
        <v>8</v>
      </c>
      <c r="V16" s="72">
        <f t="shared" si="1"/>
        <v>9</v>
      </c>
      <c r="W16" s="73" t="s">
        <v>39</v>
      </c>
    </row>
    <row r="17" spans="1:23" s="1" customFormat="1" ht="16.5" customHeight="1">
      <c r="A17" s="286"/>
      <c r="B17" s="286"/>
      <c r="C17" s="288"/>
      <c r="D17" s="259"/>
      <c r="E17" s="18">
        <v>38</v>
      </c>
      <c r="F17" s="15" t="s">
        <v>29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10">
        <f t="shared" si="0"/>
        <v>0</v>
      </c>
      <c r="T17" s="8">
        <f>IF(E16="",0,(SUM(S16+S17)))</f>
        <v>60</v>
      </c>
      <c r="U17" s="299"/>
      <c r="V17" s="72">
        <f t="shared" si="1"/>
        <v>0</v>
      </c>
      <c r="W17" s="75">
        <f>SUM(V16:V17)</f>
        <v>9</v>
      </c>
    </row>
    <row r="18" spans="1:23" s="108" customFormat="1" ht="15.75" customHeight="1">
      <c r="A18" s="291" t="s">
        <v>97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3"/>
    </row>
    <row r="19" spans="1:23" s="108" customFormat="1" ht="15.75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5"/>
    </row>
    <row r="20" spans="1:23" s="1" customFormat="1" ht="16.5" customHeight="1">
      <c r="A20" s="261">
        <v>4</v>
      </c>
      <c r="B20" s="261">
        <v>4206</v>
      </c>
      <c r="C20" s="287" t="s">
        <v>77</v>
      </c>
      <c r="D20" s="287" t="s">
        <v>78</v>
      </c>
      <c r="E20" s="18">
        <v>96</v>
      </c>
      <c r="F20" s="13" t="s">
        <v>28</v>
      </c>
      <c r="G20" s="26">
        <v>16</v>
      </c>
      <c r="H20" s="26">
        <v>10</v>
      </c>
      <c r="I20" s="26">
        <v>7</v>
      </c>
      <c r="J20" s="26">
        <v>8</v>
      </c>
      <c r="K20" s="26">
        <v>9</v>
      </c>
      <c r="L20" s="26">
        <v>12</v>
      </c>
      <c r="M20" s="26">
        <v>9</v>
      </c>
      <c r="N20" s="26">
        <v>10</v>
      </c>
      <c r="O20" s="26">
        <v>9</v>
      </c>
      <c r="P20" s="26">
        <v>10</v>
      </c>
      <c r="Q20" s="26">
        <v>1</v>
      </c>
      <c r="R20" s="27"/>
      <c r="S20" s="209">
        <f aca="true" t="shared" si="4" ref="S20:S27">IF(E20="","",SUM(G20:Q20)-(R20))</f>
        <v>101</v>
      </c>
      <c r="T20" s="54"/>
      <c r="U20" s="289">
        <v>1</v>
      </c>
      <c r="V20" s="72">
        <f aca="true" t="shared" si="5" ref="V20:V27">SUM(G20:I20)</f>
        <v>33</v>
      </c>
      <c r="W20" s="73" t="s">
        <v>39</v>
      </c>
    </row>
    <row r="21" spans="1:23" s="1" customFormat="1" ht="16.5" customHeight="1">
      <c r="A21" s="286"/>
      <c r="B21" s="286"/>
      <c r="C21" s="288"/>
      <c r="D21" s="259"/>
      <c r="E21" s="18">
        <v>26</v>
      </c>
      <c r="F21" s="15" t="s">
        <v>29</v>
      </c>
      <c r="G21" s="28">
        <v>12</v>
      </c>
      <c r="H21" s="28">
        <v>9</v>
      </c>
      <c r="I21" s="28">
        <v>6</v>
      </c>
      <c r="J21" s="28">
        <v>8</v>
      </c>
      <c r="K21" s="28">
        <v>9</v>
      </c>
      <c r="L21" s="28">
        <v>11</v>
      </c>
      <c r="M21" s="28">
        <v>9</v>
      </c>
      <c r="N21" s="28">
        <v>9</v>
      </c>
      <c r="O21" s="28">
        <v>8</v>
      </c>
      <c r="P21" s="28">
        <v>9</v>
      </c>
      <c r="Q21" s="28"/>
      <c r="R21" s="29"/>
      <c r="S21" s="210">
        <f t="shared" si="4"/>
        <v>90</v>
      </c>
      <c r="T21" s="8">
        <f>IF(E20="",0,(SUM(S20+S21)))</f>
        <v>191</v>
      </c>
      <c r="U21" s="290"/>
      <c r="V21" s="72">
        <f t="shared" si="5"/>
        <v>27</v>
      </c>
      <c r="W21" s="75">
        <f>SUM(V20:V21)</f>
        <v>60</v>
      </c>
    </row>
    <row r="22" spans="1:23" s="1" customFormat="1" ht="16.5" customHeight="1">
      <c r="A22" s="261">
        <v>3</v>
      </c>
      <c r="B22" s="261">
        <v>4205</v>
      </c>
      <c r="C22" s="287" t="s">
        <v>77</v>
      </c>
      <c r="D22" s="287" t="s">
        <v>78</v>
      </c>
      <c r="E22" s="18">
        <v>46</v>
      </c>
      <c r="F22" s="13" t="s">
        <v>28</v>
      </c>
      <c r="G22" s="26">
        <v>12</v>
      </c>
      <c r="H22" s="26">
        <v>9</v>
      </c>
      <c r="I22" s="26">
        <v>6</v>
      </c>
      <c r="J22" s="26">
        <v>6</v>
      </c>
      <c r="K22" s="26">
        <v>9</v>
      </c>
      <c r="L22" s="26">
        <v>10</v>
      </c>
      <c r="M22" s="26">
        <v>8</v>
      </c>
      <c r="N22" s="26">
        <v>9</v>
      </c>
      <c r="O22" s="26">
        <v>9</v>
      </c>
      <c r="P22" s="26">
        <v>9</v>
      </c>
      <c r="Q22" s="26"/>
      <c r="R22" s="27"/>
      <c r="S22" s="209">
        <f t="shared" si="4"/>
        <v>87</v>
      </c>
      <c r="T22" s="54"/>
      <c r="U22" s="289">
        <v>2</v>
      </c>
      <c r="V22" s="72">
        <f t="shared" si="5"/>
        <v>27</v>
      </c>
      <c r="W22" s="73" t="s">
        <v>39</v>
      </c>
    </row>
    <row r="23" spans="1:23" s="1" customFormat="1" ht="16.5" customHeight="1">
      <c r="A23" s="286"/>
      <c r="B23" s="286"/>
      <c r="C23" s="288"/>
      <c r="D23" s="259"/>
      <c r="E23" s="18">
        <v>7</v>
      </c>
      <c r="F23" s="15" t="s">
        <v>29</v>
      </c>
      <c r="G23" s="28">
        <v>13</v>
      </c>
      <c r="H23" s="28">
        <v>9</v>
      </c>
      <c r="I23" s="28">
        <v>6</v>
      </c>
      <c r="J23" s="28">
        <v>7</v>
      </c>
      <c r="K23" s="28">
        <v>9</v>
      </c>
      <c r="L23" s="28">
        <v>11</v>
      </c>
      <c r="M23" s="28">
        <v>10</v>
      </c>
      <c r="N23" s="28">
        <v>8</v>
      </c>
      <c r="O23" s="28">
        <v>9</v>
      </c>
      <c r="P23" s="28">
        <v>9</v>
      </c>
      <c r="Q23" s="28"/>
      <c r="R23" s="29"/>
      <c r="S23" s="210">
        <f t="shared" si="4"/>
        <v>91</v>
      </c>
      <c r="T23" s="8">
        <f>IF(E22="",0,(SUM(S22+S23)))</f>
        <v>178</v>
      </c>
      <c r="U23" s="290"/>
      <c r="V23" s="74">
        <f t="shared" si="5"/>
        <v>28</v>
      </c>
      <c r="W23" s="75">
        <f>SUM(V22:V23)</f>
        <v>55</v>
      </c>
    </row>
    <row r="24" spans="1:23" s="1" customFormat="1" ht="16.5" customHeight="1">
      <c r="A24" s="261">
        <v>2</v>
      </c>
      <c r="B24" s="261">
        <v>4202</v>
      </c>
      <c r="C24" s="287" t="s">
        <v>110</v>
      </c>
      <c r="D24" s="287" t="s">
        <v>111</v>
      </c>
      <c r="E24" s="18">
        <v>146</v>
      </c>
      <c r="F24" s="13" t="s">
        <v>28</v>
      </c>
      <c r="G24" s="26"/>
      <c r="H24" s="26"/>
      <c r="I24" s="26">
        <v>8</v>
      </c>
      <c r="J24" s="26">
        <v>8</v>
      </c>
      <c r="K24" s="26">
        <v>10</v>
      </c>
      <c r="L24" s="26">
        <v>12</v>
      </c>
      <c r="M24" s="26">
        <v>9</v>
      </c>
      <c r="N24" s="26">
        <v>9</v>
      </c>
      <c r="O24" s="26">
        <v>8</v>
      </c>
      <c r="P24" s="26">
        <v>9</v>
      </c>
      <c r="Q24" s="26"/>
      <c r="R24" s="27"/>
      <c r="S24" s="209">
        <f t="shared" si="4"/>
        <v>73</v>
      </c>
      <c r="T24" s="54"/>
      <c r="U24" s="289">
        <v>3</v>
      </c>
      <c r="V24" s="72">
        <f t="shared" si="5"/>
        <v>8</v>
      </c>
      <c r="W24" s="73" t="s">
        <v>39</v>
      </c>
    </row>
    <row r="25" spans="1:23" s="1" customFormat="1" ht="16.5" customHeight="1">
      <c r="A25" s="286"/>
      <c r="B25" s="286"/>
      <c r="C25" s="288"/>
      <c r="D25" s="259"/>
      <c r="E25" s="18">
        <v>38</v>
      </c>
      <c r="F25" s="15" t="s">
        <v>29</v>
      </c>
      <c r="G25" s="28">
        <v>12</v>
      </c>
      <c r="H25" s="28">
        <v>9</v>
      </c>
      <c r="I25" s="28">
        <v>8</v>
      </c>
      <c r="J25" s="28">
        <v>8</v>
      </c>
      <c r="K25" s="28">
        <v>10</v>
      </c>
      <c r="L25" s="28">
        <v>13</v>
      </c>
      <c r="M25" s="28">
        <v>10</v>
      </c>
      <c r="N25" s="28">
        <v>9</v>
      </c>
      <c r="O25" s="28">
        <v>9</v>
      </c>
      <c r="P25" s="28">
        <v>9</v>
      </c>
      <c r="Q25" s="28"/>
      <c r="R25" s="29"/>
      <c r="S25" s="210">
        <f t="shared" si="4"/>
        <v>97</v>
      </c>
      <c r="T25" s="8">
        <f>IF(E24="",0,(SUM(S24+S25)))</f>
        <v>170</v>
      </c>
      <c r="U25" s="290"/>
      <c r="V25" s="72">
        <f t="shared" si="5"/>
        <v>29</v>
      </c>
      <c r="W25" s="75">
        <f>SUM(V24:V25)</f>
        <v>37</v>
      </c>
    </row>
    <row r="26" spans="1:23" s="1" customFormat="1" ht="16.5" customHeight="1">
      <c r="A26" s="261">
        <v>1</v>
      </c>
      <c r="B26" s="261">
        <v>4201</v>
      </c>
      <c r="C26" s="287" t="s">
        <v>110</v>
      </c>
      <c r="D26" s="287" t="s">
        <v>111</v>
      </c>
      <c r="E26" s="18">
        <v>67</v>
      </c>
      <c r="F26" s="13" t="s">
        <v>28</v>
      </c>
      <c r="G26" s="26"/>
      <c r="H26" s="26">
        <v>9</v>
      </c>
      <c r="I26" s="26">
        <v>6</v>
      </c>
      <c r="J26" s="26">
        <v>8</v>
      </c>
      <c r="K26" s="26">
        <v>10</v>
      </c>
      <c r="L26" s="26">
        <v>13</v>
      </c>
      <c r="M26" s="26">
        <v>9</v>
      </c>
      <c r="N26" s="26">
        <v>9</v>
      </c>
      <c r="O26" s="26">
        <v>8</v>
      </c>
      <c r="P26" s="26">
        <v>8</v>
      </c>
      <c r="Q26" s="26"/>
      <c r="R26" s="27"/>
      <c r="S26" s="209">
        <f t="shared" si="4"/>
        <v>80</v>
      </c>
      <c r="T26" s="54"/>
      <c r="U26" s="289"/>
      <c r="V26" s="72">
        <f t="shared" si="5"/>
        <v>15</v>
      </c>
      <c r="W26" s="73" t="s">
        <v>39</v>
      </c>
    </row>
    <row r="27" spans="1:23" s="1" customFormat="1" ht="16.5" customHeight="1">
      <c r="A27" s="286"/>
      <c r="B27" s="286"/>
      <c r="C27" s="288"/>
      <c r="D27" s="259"/>
      <c r="E27" s="18">
        <v>164</v>
      </c>
      <c r="F27" s="15" t="s">
        <v>29</v>
      </c>
      <c r="G27" s="28"/>
      <c r="H27" s="28">
        <v>9</v>
      </c>
      <c r="I27" s="28">
        <v>6</v>
      </c>
      <c r="J27" s="28">
        <v>8</v>
      </c>
      <c r="K27" s="28">
        <v>10</v>
      </c>
      <c r="L27" s="28">
        <v>12</v>
      </c>
      <c r="M27" s="28">
        <v>10</v>
      </c>
      <c r="N27" s="28">
        <v>9</v>
      </c>
      <c r="O27" s="28">
        <v>9</v>
      </c>
      <c r="P27" s="28">
        <v>8</v>
      </c>
      <c r="Q27" s="28"/>
      <c r="R27" s="29"/>
      <c r="S27" s="210">
        <f t="shared" si="4"/>
        <v>81</v>
      </c>
      <c r="T27" s="8">
        <f>IF(E26="",0,(SUM(S26+S27)))</f>
        <v>161</v>
      </c>
      <c r="U27" s="290"/>
      <c r="V27" s="72">
        <f t="shared" si="5"/>
        <v>15</v>
      </c>
      <c r="W27" s="75">
        <f>SUM(V26:V27)</f>
        <v>30</v>
      </c>
    </row>
  </sheetData>
  <mergeCells count="61">
    <mergeCell ref="A2:A3"/>
    <mergeCell ref="A4:A5"/>
    <mergeCell ref="A8:A9"/>
    <mergeCell ref="A12:A13"/>
    <mergeCell ref="A6:A7"/>
    <mergeCell ref="U10:U11"/>
    <mergeCell ref="D12:D13"/>
    <mergeCell ref="B8:B9"/>
    <mergeCell ref="C8:C9"/>
    <mergeCell ref="D8:D9"/>
    <mergeCell ref="B2:B3"/>
    <mergeCell ref="U2:U3"/>
    <mergeCell ref="C2:C3"/>
    <mergeCell ref="D2:D3"/>
    <mergeCell ref="D6:D7"/>
    <mergeCell ref="D16:D17"/>
    <mergeCell ref="D4:D5"/>
    <mergeCell ref="B4:B5"/>
    <mergeCell ref="U8:U9"/>
    <mergeCell ref="U16:U17"/>
    <mergeCell ref="C4:C5"/>
    <mergeCell ref="U4:U5"/>
    <mergeCell ref="D10:D11"/>
    <mergeCell ref="C6:C7"/>
    <mergeCell ref="U6:U7"/>
    <mergeCell ref="C14:C15"/>
    <mergeCell ref="U14:U15"/>
    <mergeCell ref="D14:D15"/>
    <mergeCell ref="B6:B7"/>
    <mergeCell ref="B12:B13"/>
    <mergeCell ref="U12:U13"/>
    <mergeCell ref="C12:C13"/>
    <mergeCell ref="B10:B11"/>
    <mergeCell ref="C10:C11"/>
    <mergeCell ref="A22:A23"/>
    <mergeCell ref="B22:B23"/>
    <mergeCell ref="C22:C23"/>
    <mergeCell ref="C16:C17"/>
    <mergeCell ref="A14:A15"/>
    <mergeCell ref="A10:A11"/>
    <mergeCell ref="A16:A17"/>
    <mergeCell ref="B14:B15"/>
    <mergeCell ref="B16:B17"/>
    <mergeCell ref="D22:D23"/>
    <mergeCell ref="U22:U23"/>
    <mergeCell ref="A18:W19"/>
    <mergeCell ref="A20:A21"/>
    <mergeCell ref="B20:B21"/>
    <mergeCell ref="C20:C21"/>
    <mergeCell ref="D20:D21"/>
    <mergeCell ref="U20:U21"/>
    <mergeCell ref="A26:A27"/>
    <mergeCell ref="B26:B27"/>
    <mergeCell ref="C26:C27"/>
    <mergeCell ref="D26:D27"/>
    <mergeCell ref="U26:U27"/>
    <mergeCell ref="A24:A25"/>
    <mergeCell ref="B24:B25"/>
    <mergeCell ref="C24:C25"/>
    <mergeCell ref="D24:D25"/>
    <mergeCell ref="U24:U25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SheetLayoutView="50" workbookViewId="0" topLeftCell="A1">
      <pane ySplit="1" topLeftCell="A2" activePane="bottomLeft" state="frozen"/>
      <selection pane="topLeft" activeCell="AB5" sqref="AB5"/>
      <selection pane="bottomLeft" activeCell="T6" sqref="T6"/>
    </sheetView>
  </sheetViews>
  <sheetFormatPr defaultColWidth="9.140625" defaultRowHeight="15.75" customHeight="1"/>
  <cols>
    <col min="1" max="1" width="4.57421875" style="2" bestFit="1" customWidth="1"/>
    <col min="2" max="2" width="19.57421875" style="2" customWidth="1"/>
    <col min="3" max="3" width="6.8515625" style="2" customWidth="1"/>
    <col min="4" max="4" width="6.140625" style="17" customWidth="1"/>
    <col min="5" max="15" width="4.28125" style="24" customWidth="1"/>
    <col min="16" max="16" width="4.28125" style="113" customWidth="1"/>
    <col min="17" max="17" width="5.421875" style="1" customWidth="1"/>
    <col min="18" max="18" width="5.421875" style="5" customWidth="1"/>
    <col min="19" max="19" width="11.28125" style="4" bestFit="1" customWidth="1"/>
    <col min="20" max="16384" width="9.140625" style="1" customWidth="1"/>
  </cols>
  <sheetData>
    <row r="1" spans="1:20" s="40" customFormat="1" ht="15.75" customHeight="1">
      <c r="A1" s="55" t="s">
        <v>20</v>
      </c>
      <c r="B1" s="36" t="s">
        <v>35</v>
      </c>
      <c r="C1" s="36" t="s">
        <v>32</v>
      </c>
      <c r="D1" s="37" t="s">
        <v>0</v>
      </c>
      <c r="E1" s="38" t="s">
        <v>2</v>
      </c>
      <c r="F1" s="38" t="s">
        <v>3</v>
      </c>
      <c r="G1" s="38" t="s">
        <v>4</v>
      </c>
      <c r="H1" s="38" t="s">
        <v>21</v>
      </c>
      <c r="I1" s="38" t="s">
        <v>5</v>
      </c>
      <c r="J1" s="38" t="s">
        <v>6</v>
      </c>
      <c r="K1" s="38" t="s">
        <v>7</v>
      </c>
      <c r="L1" s="38" t="s">
        <v>8</v>
      </c>
      <c r="M1" s="38" t="s">
        <v>19</v>
      </c>
      <c r="N1" s="38" t="s">
        <v>30</v>
      </c>
      <c r="O1" s="38" t="s">
        <v>17</v>
      </c>
      <c r="P1" s="111" t="s">
        <v>9</v>
      </c>
      <c r="Q1" s="39" t="s">
        <v>31</v>
      </c>
      <c r="R1" s="35" t="s">
        <v>10</v>
      </c>
      <c r="S1" s="64" t="s">
        <v>38</v>
      </c>
      <c r="T1" s="11"/>
    </row>
    <row r="2" spans="1:19" ht="15.75" customHeight="1">
      <c r="A2" s="54">
        <v>4016</v>
      </c>
      <c r="B2" s="30" t="s">
        <v>114</v>
      </c>
      <c r="C2" s="30" t="s">
        <v>115</v>
      </c>
      <c r="D2" s="16" t="s">
        <v>161</v>
      </c>
      <c r="E2" s="30">
        <v>15</v>
      </c>
      <c r="F2" s="30">
        <v>9</v>
      </c>
      <c r="G2" s="30">
        <v>6</v>
      </c>
      <c r="H2" s="30">
        <v>6</v>
      </c>
      <c r="I2" s="30">
        <v>9</v>
      </c>
      <c r="J2" s="30">
        <v>11</v>
      </c>
      <c r="K2" s="30">
        <v>8</v>
      </c>
      <c r="L2" s="30">
        <v>9</v>
      </c>
      <c r="M2" s="30">
        <v>9</v>
      </c>
      <c r="N2" s="30">
        <v>8</v>
      </c>
      <c r="O2" s="20"/>
      <c r="P2" s="112"/>
      <c r="Q2" s="19">
        <f aca="true" t="shared" si="0" ref="Q2:Q26">IF(D2="","",SUM(E2:O2)-(P2))</f>
        <v>90</v>
      </c>
      <c r="R2" s="151">
        <v>1</v>
      </c>
      <c r="S2" s="76">
        <f aca="true" t="shared" si="1" ref="S2:S26">SUM(E2:G2)</f>
        <v>30</v>
      </c>
    </row>
    <row r="3" spans="1:19" ht="15.75" customHeight="1">
      <c r="A3" s="54">
        <v>4038</v>
      </c>
      <c r="B3" s="30" t="s">
        <v>116</v>
      </c>
      <c r="C3" s="30" t="s">
        <v>171</v>
      </c>
      <c r="D3" s="16" t="s">
        <v>175</v>
      </c>
      <c r="E3" s="20">
        <v>12</v>
      </c>
      <c r="F3" s="20"/>
      <c r="G3" s="20">
        <v>9</v>
      </c>
      <c r="H3" s="20">
        <v>9</v>
      </c>
      <c r="I3" s="20">
        <v>9</v>
      </c>
      <c r="J3" s="20">
        <v>12</v>
      </c>
      <c r="K3" s="20">
        <v>8</v>
      </c>
      <c r="L3" s="20">
        <v>9</v>
      </c>
      <c r="M3" s="20">
        <v>9</v>
      </c>
      <c r="N3" s="20">
        <v>9</v>
      </c>
      <c r="O3" s="20"/>
      <c r="P3" s="112"/>
      <c r="Q3" s="19">
        <f t="shared" si="0"/>
        <v>86</v>
      </c>
      <c r="R3" s="151">
        <v>2</v>
      </c>
      <c r="S3" s="76">
        <f t="shared" si="1"/>
        <v>21</v>
      </c>
    </row>
    <row r="4" spans="1:19" ht="15.75" customHeight="1">
      <c r="A4" s="54">
        <v>4013</v>
      </c>
      <c r="B4" s="30" t="s">
        <v>114</v>
      </c>
      <c r="C4" s="30" t="s">
        <v>115</v>
      </c>
      <c r="D4" s="16" t="s">
        <v>162</v>
      </c>
      <c r="E4" s="30">
        <v>15</v>
      </c>
      <c r="F4" s="30">
        <v>9</v>
      </c>
      <c r="G4" s="30">
        <v>7</v>
      </c>
      <c r="H4" s="30">
        <v>8</v>
      </c>
      <c r="I4" s="30">
        <v>0</v>
      </c>
      <c r="J4" s="30">
        <v>11</v>
      </c>
      <c r="K4" s="30">
        <v>9</v>
      </c>
      <c r="L4" s="30">
        <v>9</v>
      </c>
      <c r="M4" s="30">
        <v>8</v>
      </c>
      <c r="N4" s="30">
        <v>8</v>
      </c>
      <c r="O4" s="30"/>
      <c r="P4" s="105"/>
      <c r="Q4" s="19">
        <f t="shared" si="0"/>
        <v>84</v>
      </c>
      <c r="R4" s="151">
        <v>3</v>
      </c>
      <c r="S4" s="76">
        <f>SUM(E4:G4)</f>
        <v>31</v>
      </c>
    </row>
    <row r="5" spans="1:19" ht="15.75" customHeight="1">
      <c r="A5" s="54">
        <v>4012</v>
      </c>
      <c r="B5" s="30" t="s">
        <v>110</v>
      </c>
      <c r="C5" s="30" t="s">
        <v>111</v>
      </c>
      <c r="D5" s="16" t="s">
        <v>157</v>
      </c>
      <c r="E5" s="20">
        <v>13</v>
      </c>
      <c r="F5" s="20">
        <v>9</v>
      </c>
      <c r="G5" s="20"/>
      <c r="H5" s="20">
        <v>7</v>
      </c>
      <c r="I5" s="20">
        <v>10</v>
      </c>
      <c r="J5" s="20">
        <v>10</v>
      </c>
      <c r="K5" s="20">
        <v>9</v>
      </c>
      <c r="L5" s="20">
        <v>9</v>
      </c>
      <c r="M5" s="20">
        <v>8</v>
      </c>
      <c r="N5" s="20">
        <v>9</v>
      </c>
      <c r="O5" s="20"/>
      <c r="P5" s="112"/>
      <c r="Q5" s="19">
        <f t="shared" si="0"/>
        <v>84</v>
      </c>
      <c r="R5" s="30">
        <v>4</v>
      </c>
      <c r="S5" s="76">
        <f>SUM(E5:G5)</f>
        <v>22</v>
      </c>
    </row>
    <row r="6" spans="1:19" ht="15.75" customHeight="1">
      <c r="A6" s="54">
        <v>4015</v>
      </c>
      <c r="B6" s="30" t="s">
        <v>114</v>
      </c>
      <c r="C6" s="30" t="s">
        <v>115</v>
      </c>
      <c r="D6" s="16" t="s">
        <v>163</v>
      </c>
      <c r="E6" s="30">
        <v>13</v>
      </c>
      <c r="F6" s="30">
        <v>10</v>
      </c>
      <c r="G6" s="30">
        <v>8</v>
      </c>
      <c r="H6" s="30">
        <v>8</v>
      </c>
      <c r="I6" s="30">
        <v>0</v>
      </c>
      <c r="J6" s="30">
        <v>11</v>
      </c>
      <c r="K6" s="30">
        <v>9</v>
      </c>
      <c r="L6" s="30">
        <v>8</v>
      </c>
      <c r="M6" s="30">
        <v>8</v>
      </c>
      <c r="N6" s="30">
        <v>8</v>
      </c>
      <c r="O6" s="30"/>
      <c r="P6" s="105"/>
      <c r="Q6" s="19">
        <f t="shared" si="0"/>
        <v>83</v>
      </c>
      <c r="R6" s="30">
        <v>5</v>
      </c>
      <c r="S6" s="76">
        <f>SUM(E6:G6)</f>
        <v>31</v>
      </c>
    </row>
    <row r="7" spans="1:19" ht="15.75" customHeight="1">
      <c r="A7" s="54">
        <v>4039</v>
      </c>
      <c r="B7" s="30" t="s">
        <v>116</v>
      </c>
      <c r="C7" s="30" t="s">
        <v>172</v>
      </c>
      <c r="D7" s="16" t="s">
        <v>168</v>
      </c>
      <c r="E7" s="30">
        <v>13</v>
      </c>
      <c r="F7" s="30"/>
      <c r="G7" s="30">
        <v>8</v>
      </c>
      <c r="H7" s="30">
        <v>8</v>
      </c>
      <c r="I7" s="30">
        <v>10</v>
      </c>
      <c r="J7" s="30">
        <v>11</v>
      </c>
      <c r="K7" s="30">
        <v>8</v>
      </c>
      <c r="L7" s="30">
        <v>8</v>
      </c>
      <c r="M7" s="30">
        <v>8</v>
      </c>
      <c r="N7" s="30">
        <v>8</v>
      </c>
      <c r="O7" s="30"/>
      <c r="P7" s="105"/>
      <c r="Q7" s="19">
        <f t="shared" si="0"/>
        <v>82</v>
      </c>
      <c r="R7" s="30">
        <v>6</v>
      </c>
      <c r="S7" s="76">
        <f t="shared" si="1"/>
        <v>21</v>
      </c>
    </row>
    <row r="8" spans="1:19" ht="15.75" customHeight="1">
      <c r="A8" s="54">
        <v>4032</v>
      </c>
      <c r="B8" s="30" t="s">
        <v>60</v>
      </c>
      <c r="C8" s="30" t="s">
        <v>61</v>
      </c>
      <c r="D8" s="16" t="s">
        <v>166</v>
      </c>
      <c r="E8" s="30">
        <v>12</v>
      </c>
      <c r="F8" s="30">
        <v>9</v>
      </c>
      <c r="G8" s="30">
        <v>6</v>
      </c>
      <c r="H8" s="30">
        <v>8</v>
      </c>
      <c r="I8" s="30"/>
      <c r="J8" s="30">
        <v>10</v>
      </c>
      <c r="K8" s="30">
        <v>8</v>
      </c>
      <c r="L8" s="30">
        <v>8</v>
      </c>
      <c r="M8" s="30">
        <v>9</v>
      </c>
      <c r="N8" s="30">
        <v>8</v>
      </c>
      <c r="O8" s="20"/>
      <c r="P8" s="112"/>
      <c r="Q8" s="19">
        <f t="shared" si="0"/>
        <v>78</v>
      </c>
      <c r="R8" s="30">
        <v>7</v>
      </c>
      <c r="S8" s="76">
        <f t="shared" si="1"/>
        <v>27</v>
      </c>
    </row>
    <row r="9" spans="1:19" ht="15.75" customHeight="1">
      <c r="A9" s="54">
        <v>4044</v>
      </c>
      <c r="B9" s="30" t="s">
        <v>73</v>
      </c>
      <c r="C9" s="30" t="s">
        <v>74</v>
      </c>
      <c r="D9" s="16" t="s">
        <v>164</v>
      </c>
      <c r="E9" s="20">
        <v>12</v>
      </c>
      <c r="F9" s="20"/>
      <c r="G9" s="20">
        <v>6</v>
      </c>
      <c r="H9" s="20">
        <v>8</v>
      </c>
      <c r="I9" s="20">
        <v>9</v>
      </c>
      <c r="J9" s="20">
        <v>11</v>
      </c>
      <c r="K9" s="20">
        <v>8</v>
      </c>
      <c r="L9" s="20">
        <v>8</v>
      </c>
      <c r="M9" s="20">
        <v>8</v>
      </c>
      <c r="N9" s="20">
        <v>8</v>
      </c>
      <c r="O9" s="20"/>
      <c r="P9" s="112"/>
      <c r="Q9" s="19">
        <f t="shared" si="0"/>
        <v>78</v>
      </c>
      <c r="R9" s="30">
        <v>8</v>
      </c>
      <c r="S9" s="76">
        <f t="shared" si="1"/>
        <v>18</v>
      </c>
    </row>
    <row r="10" spans="1:19" ht="15.75" customHeight="1">
      <c r="A10" s="54">
        <v>4010</v>
      </c>
      <c r="B10" s="30" t="s">
        <v>110</v>
      </c>
      <c r="C10" s="30" t="s">
        <v>111</v>
      </c>
      <c r="D10" s="16" t="s">
        <v>159</v>
      </c>
      <c r="E10" s="20">
        <v>13</v>
      </c>
      <c r="F10" s="20">
        <v>9</v>
      </c>
      <c r="G10" s="20">
        <v>6</v>
      </c>
      <c r="H10" s="20">
        <v>6</v>
      </c>
      <c r="I10" s="20"/>
      <c r="J10" s="20">
        <v>10</v>
      </c>
      <c r="K10" s="20">
        <v>8</v>
      </c>
      <c r="L10" s="20">
        <v>8</v>
      </c>
      <c r="M10" s="20">
        <v>8</v>
      </c>
      <c r="N10" s="20">
        <v>9</v>
      </c>
      <c r="O10" s="20"/>
      <c r="P10" s="112"/>
      <c r="Q10" s="19">
        <f t="shared" si="0"/>
        <v>77</v>
      </c>
      <c r="R10" s="30">
        <v>9</v>
      </c>
      <c r="S10" s="76">
        <f t="shared" si="1"/>
        <v>28</v>
      </c>
    </row>
    <row r="11" spans="1:19" ht="15.75" customHeight="1">
      <c r="A11" s="54">
        <v>4003</v>
      </c>
      <c r="B11" s="30" t="s">
        <v>58</v>
      </c>
      <c r="C11" s="30" t="s">
        <v>59</v>
      </c>
      <c r="D11" s="16" t="s">
        <v>155</v>
      </c>
      <c r="E11" s="30">
        <v>12</v>
      </c>
      <c r="F11" s="30">
        <v>9</v>
      </c>
      <c r="G11" s="30"/>
      <c r="H11" s="30">
        <v>6</v>
      </c>
      <c r="I11" s="30">
        <v>9</v>
      </c>
      <c r="J11" s="30">
        <v>10</v>
      </c>
      <c r="K11" s="30">
        <v>8</v>
      </c>
      <c r="L11" s="30">
        <v>8</v>
      </c>
      <c r="M11" s="30">
        <v>9</v>
      </c>
      <c r="N11" s="30">
        <v>6</v>
      </c>
      <c r="O11" s="30"/>
      <c r="P11" s="105"/>
      <c r="Q11" s="19">
        <f t="shared" si="0"/>
        <v>77</v>
      </c>
      <c r="R11" s="30">
        <v>10</v>
      </c>
      <c r="S11" s="76">
        <f t="shared" si="1"/>
        <v>21</v>
      </c>
    </row>
    <row r="12" spans="1:19" ht="15.75" customHeight="1">
      <c r="A12" s="54">
        <v>4002</v>
      </c>
      <c r="B12" s="30" t="s">
        <v>58</v>
      </c>
      <c r="C12" s="30" t="s">
        <v>59</v>
      </c>
      <c r="D12" s="16" t="s">
        <v>154</v>
      </c>
      <c r="E12" s="30">
        <v>12</v>
      </c>
      <c r="F12" s="30">
        <v>9</v>
      </c>
      <c r="G12" s="30"/>
      <c r="H12" s="30">
        <v>6</v>
      </c>
      <c r="I12" s="30">
        <v>9</v>
      </c>
      <c r="J12" s="30">
        <v>10</v>
      </c>
      <c r="K12" s="30">
        <v>8</v>
      </c>
      <c r="L12" s="30">
        <v>7</v>
      </c>
      <c r="M12" s="30">
        <v>8</v>
      </c>
      <c r="N12" s="30">
        <v>6</v>
      </c>
      <c r="O12" s="30"/>
      <c r="P12" s="105"/>
      <c r="Q12" s="19">
        <f t="shared" si="0"/>
        <v>75</v>
      </c>
      <c r="R12" s="30">
        <v>11</v>
      </c>
      <c r="S12" s="76">
        <f t="shared" si="1"/>
        <v>21</v>
      </c>
    </row>
    <row r="13" spans="1:19" ht="15.75" customHeight="1">
      <c r="A13" s="54">
        <v>4030</v>
      </c>
      <c r="B13" s="30" t="s">
        <v>60</v>
      </c>
      <c r="C13" s="30" t="s">
        <v>61</v>
      </c>
      <c r="D13" s="16" t="s">
        <v>168</v>
      </c>
      <c r="E13" s="30">
        <v>12</v>
      </c>
      <c r="F13" s="30"/>
      <c r="G13" s="30">
        <v>6</v>
      </c>
      <c r="H13" s="30">
        <v>8</v>
      </c>
      <c r="I13" s="30"/>
      <c r="J13" s="30">
        <v>10</v>
      </c>
      <c r="K13" s="30">
        <v>9</v>
      </c>
      <c r="L13" s="30">
        <v>9</v>
      </c>
      <c r="M13" s="30">
        <v>9</v>
      </c>
      <c r="N13" s="30">
        <v>9</v>
      </c>
      <c r="O13" s="30"/>
      <c r="P13" s="105"/>
      <c r="Q13" s="19">
        <f t="shared" si="0"/>
        <v>72</v>
      </c>
      <c r="R13" s="30">
        <v>12</v>
      </c>
      <c r="S13" s="76">
        <f t="shared" si="1"/>
        <v>18</v>
      </c>
    </row>
    <row r="14" spans="1:19" ht="15.75" customHeight="1">
      <c r="A14" s="54">
        <v>4037</v>
      </c>
      <c r="B14" s="30" t="s">
        <v>116</v>
      </c>
      <c r="C14" s="30" t="s">
        <v>117</v>
      </c>
      <c r="D14" s="16" t="s">
        <v>151</v>
      </c>
      <c r="E14" s="30">
        <v>12</v>
      </c>
      <c r="F14" s="30"/>
      <c r="G14" s="30">
        <v>8</v>
      </c>
      <c r="H14" s="30">
        <v>9</v>
      </c>
      <c r="I14" s="30"/>
      <c r="J14" s="30">
        <v>11</v>
      </c>
      <c r="K14" s="30">
        <v>8</v>
      </c>
      <c r="L14" s="30">
        <v>8</v>
      </c>
      <c r="M14" s="30">
        <v>8</v>
      </c>
      <c r="N14" s="30">
        <v>8</v>
      </c>
      <c r="O14" s="30"/>
      <c r="P14" s="105"/>
      <c r="Q14" s="19">
        <f t="shared" si="0"/>
        <v>72</v>
      </c>
      <c r="R14" s="30">
        <v>13</v>
      </c>
      <c r="S14" s="76">
        <f t="shared" si="1"/>
        <v>20</v>
      </c>
    </row>
    <row r="15" spans="1:19" ht="15.75" customHeight="1">
      <c r="A15" s="54">
        <v>4029</v>
      </c>
      <c r="B15" s="30" t="s">
        <v>60</v>
      </c>
      <c r="C15" s="30" t="s">
        <v>61</v>
      </c>
      <c r="D15" s="16" t="s">
        <v>167</v>
      </c>
      <c r="E15" s="30">
        <v>12</v>
      </c>
      <c r="F15" s="30"/>
      <c r="G15" s="30">
        <v>6</v>
      </c>
      <c r="H15" s="30">
        <v>8</v>
      </c>
      <c r="I15" s="30"/>
      <c r="J15" s="30">
        <v>10</v>
      </c>
      <c r="K15" s="30">
        <v>8</v>
      </c>
      <c r="L15" s="30">
        <v>8</v>
      </c>
      <c r="M15" s="30">
        <v>8</v>
      </c>
      <c r="N15" s="30">
        <v>9</v>
      </c>
      <c r="O15" s="30"/>
      <c r="P15" s="105"/>
      <c r="Q15" s="19">
        <f t="shared" si="0"/>
        <v>69</v>
      </c>
      <c r="R15" s="30">
        <v>14</v>
      </c>
      <c r="S15" s="76">
        <f t="shared" si="1"/>
        <v>18</v>
      </c>
    </row>
    <row r="16" spans="1:19" ht="15.75" customHeight="1">
      <c r="A16" s="54">
        <v>4009</v>
      </c>
      <c r="B16" s="30" t="s">
        <v>110</v>
      </c>
      <c r="C16" s="30" t="s">
        <v>111</v>
      </c>
      <c r="D16" s="16" t="s">
        <v>158</v>
      </c>
      <c r="E16" s="20">
        <v>12</v>
      </c>
      <c r="F16" s="20"/>
      <c r="G16" s="20">
        <v>6</v>
      </c>
      <c r="H16" s="20">
        <v>8</v>
      </c>
      <c r="I16" s="20"/>
      <c r="J16" s="20">
        <v>10</v>
      </c>
      <c r="K16" s="20">
        <v>8</v>
      </c>
      <c r="L16" s="20">
        <v>8</v>
      </c>
      <c r="M16" s="20">
        <v>8</v>
      </c>
      <c r="N16" s="20">
        <v>8</v>
      </c>
      <c r="O16" s="20"/>
      <c r="P16" s="112"/>
      <c r="Q16" s="19">
        <f t="shared" si="0"/>
        <v>68</v>
      </c>
      <c r="R16" s="30">
        <v>15</v>
      </c>
      <c r="S16" s="76">
        <f t="shared" si="1"/>
        <v>18</v>
      </c>
    </row>
    <row r="17" spans="1:19" ht="15.75" customHeight="1">
      <c r="A17" s="54">
        <v>4040</v>
      </c>
      <c r="B17" s="30" t="s">
        <v>116</v>
      </c>
      <c r="C17" s="30" t="s">
        <v>173</v>
      </c>
      <c r="D17" s="16" t="s">
        <v>174</v>
      </c>
      <c r="E17" s="20">
        <v>12</v>
      </c>
      <c r="F17" s="20"/>
      <c r="G17" s="20">
        <v>6</v>
      </c>
      <c r="H17" s="20">
        <v>7</v>
      </c>
      <c r="I17" s="20"/>
      <c r="J17" s="20">
        <v>11</v>
      </c>
      <c r="K17" s="20">
        <v>8</v>
      </c>
      <c r="L17" s="20">
        <v>8</v>
      </c>
      <c r="M17" s="20">
        <v>8</v>
      </c>
      <c r="N17" s="20">
        <v>8</v>
      </c>
      <c r="O17" s="20"/>
      <c r="P17" s="112"/>
      <c r="Q17" s="19">
        <f t="shared" si="0"/>
        <v>68</v>
      </c>
      <c r="R17" s="30">
        <v>16</v>
      </c>
      <c r="S17" s="76">
        <f t="shared" si="1"/>
        <v>18</v>
      </c>
    </row>
    <row r="18" spans="1:19" ht="15.75" customHeight="1">
      <c r="A18" s="54">
        <v>4042</v>
      </c>
      <c r="B18" s="30" t="s">
        <v>73</v>
      </c>
      <c r="C18" s="30" t="s">
        <v>74</v>
      </c>
      <c r="D18" s="16" t="s">
        <v>150</v>
      </c>
      <c r="E18" s="30">
        <v>12</v>
      </c>
      <c r="F18" s="30"/>
      <c r="G18" s="30"/>
      <c r="H18" s="30">
        <v>7</v>
      </c>
      <c r="I18" s="30"/>
      <c r="J18" s="30">
        <v>11</v>
      </c>
      <c r="K18" s="30">
        <v>9</v>
      </c>
      <c r="L18" s="30">
        <v>7</v>
      </c>
      <c r="M18" s="30">
        <v>7</v>
      </c>
      <c r="N18" s="30">
        <v>8</v>
      </c>
      <c r="O18" s="30"/>
      <c r="P18" s="105"/>
      <c r="Q18" s="19">
        <f t="shared" si="0"/>
        <v>61</v>
      </c>
      <c r="R18" s="30">
        <v>17</v>
      </c>
      <c r="S18" s="76">
        <f t="shared" si="1"/>
        <v>12</v>
      </c>
    </row>
    <row r="19" spans="1:19" ht="15.75" customHeight="1">
      <c r="A19" s="54">
        <v>4028</v>
      </c>
      <c r="B19" s="30" t="s">
        <v>124</v>
      </c>
      <c r="C19" s="30" t="s">
        <v>108</v>
      </c>
      <c r="D19" s="16" t="s">
        <v>164</v>
      </c>
      <c r="E19" s="30"/>
      <c r="F19" s="30"/>
      <c r="G19" s="30"/>
      <c r="H19" s="30">
        <v>9</v>
      </c>
      <c r="I19" s="30"/>
      <c r="J19" s="30">
        <v>12</v>
      </c>
      <c r="K19" s="30">
        <v>10</v>
      </c>
      <c r="L19" s="30">
        <v>10</v>
      </c>
      <c r="M19" s="30">
        <v>10</v>
      </c>
      <c r="N19" s="30">
        <v>10</v>
      </c>
      <c r="O19" s="30"/>
      <c r="P19" s="105"/>
      <c r="Q19" s="19">
        <f t="shared" si="0"/>
        <v>61</v>
      </c>
      <c r="R19" s="30">
        <v>18</v>
      </c>
      <c r="S19" s="76">
        <f t="shared" si="1"/>
        <v>0</v>
      </c>
    </row>
    <row r="20" spans="1:19" ht="15.75" customHeight="1">
      <c r="A20" s="54">
        <v>4004</v>
      </c>
      <c r="B20" s="30" t="s">
        <v>58</v>
      </c>
      <c r="C20" s="30" t="s">
        <v>59</v>
      </c>
      <c r="D20" s="16" t="s">
        <v>156</v>
      </c>
      <c r="E20" s="30">
        <v>12</v>
      </c>
      <c r="F20" s="30"/>
      <c r="G20" s="30"/>
      <c r="H20" s="30">
        <v>8</v>
      </c>
      <c r="I20" s="30"/>
      <c r="J20" s="30">
        <v>10</v>
      </c>
      <c r="K20" s="30">
        <v>7</v>
      </c>
      <c r="L20" s="30">
        <v>8</v>
      </c>
      <c r="M20" s="30">
        <v>8</v>
      </c>
      <c r="N20" s="30">
        <v>7</v>
      </c>
      <c r="O20" s="30"/>
      <c r="P20" s="105"/>
      <c r="Q20" s="19">
        <f t="shared" si="0"/>
        <v>60</v>
      </c>
      <c r="R20" s="30">
        <v>19</v>
      </c>
      <c r="S20" s="76">
        <f t="shared" si="1"/>
        <v>12</v>
      </c>
    </row>
    <row r="21" spans="1:19" ht="15.75" customHeight="1">
      <c r="A21" s="54">
        <v>4025</v>
      </c>
      <c r="B21" s="30" t="s">
        <v>124</v>
      </c>
      <c r="C21" s="30" t="s">
        <v>108</v>
      </c>
      <c r="D21" s="16" t="s">
        <v>150</v>
      </c>
      <c r="E21" s="20"/>
      <c r="F21" s="20"/>
      <c r="G21" s="20"/>
      <c r="H21" s="20">
        <v>9</v>
      </c>
      <c r="I21" s="20"/>
      <c r="J21" s="20">
        <v>13</v>
      </c>
      <c r="K21" s="20">
        <v>9</v>
      </c>
      <c r="L21" s="20">
        <v>10</v>
      </c>
      <c r="M21" s="20">
        <v>10</v>
      </c>
      <c r="N21" s="20">
        <v>9</v>
      </c>
      <c r="O21" s="20"/>
      <c r="P21" s="105"/>
      <c r="Q21" s="19">
        <f t="shared" si="0"/>
        <v>60</v>
      </c>
      <c r="R21" s="30">
        <v>20</v>
      </c>
      <c r="S21" s="76">
        <f t="shared" si="1"/>
        <v>0</v>
      </c>
    </row>
    <row r="22" spans="1:19" ht="15.75" customHeight="1">
      <c r="A22" s="54">
        <v>4031</v>
      </c>
      <c r="B22" s="30" t="s">
        <v>60</v>
      </c>
      <c r="C22" s="30" t="s">
        <v>61</v>
      </c>
      <c r="D22" s="16" t="s">
        <v>169</v>
      </c>
      <c r="E22" s="20"/>
      <c r="F22" s="20"/>
      <c r="G22" s="20">
        <v>6</v>
      </c>
      <c r="H22" s="20">
        <v>8</v>
      </c>
      <c r="I22" s="20"/>
      <c r="J22" s="20">
        <v>10</v>
      </c>
      <c r="K22" s="20">
        <v>9</v>
      </c>
      <c r="L22" s="20">
        <v>9</v>
      </c>
      <c r="M22" s="20">
        <v>9</v>
      </c>
      <c r="N22" s="20">
        <v>9</v>
      </c>
      <c r="O22" s="20"/>
      <c r="P22" s="112"/>
      <c r="Q22" s="19">
        <f t="shared" si="0"/>
        <v>60</v>
      </c>
      <c r="R22" s="30">
        <v>21</v>
      </c>
      <c r="S22" s="76">
        <f t="shared" si="1"/>
        <v>6</v>
      </c>
    </row>
    <row r="23" spans="1:19" ht="15.75" customHeight="1">
      <c r="A23" s="54">
        <v>4041</v>
      </c>
      <c r="B23" s="30" t="s">
        <v>73</v>
      </c>
      <c r="C23" s="30" t="s">
        <v>74</v>
      </c>
      <c r="D23" s="16" t="s">
        <v>177</v>
      </c>
      <c r="E23" s="20"/>
      <c r="F23" s="20"/>
      <c r="G23" s="20">
        <v>7</v>
      </c>
      <c r="H23" s="20">
        <v>8</v>
      </c>
      <c r="I23" s="20"/>
      <c r="J23" s="20">
        <v>11</v>
      </c>
      <c r="K23" s="20">
        <v>8</v>
      </c>
      <c r="L23" s="20">
        <v>9</v>
      </c>
      <c r="M23" s="20">
        <v>9</v>
      </c>
      <c r="N23" s="20">
        <v>8</v>
      </c>
      <c r="O23" s="20"/>
      <c r="P23" s="112"/>
      <c r="Q23" s="19">
        <f t="shared" si="0"/>
        <v>60</v>
      </c>
      <c r="R23" s="30">
        <v>22</v>
      </c>
      <c r="S23" s="76">
        <f t="shared" si="1"/>
        <v>7</v>
      </c>
    </row>
    <row r="24" spans="1:19" ht="15.75" customHeight="1">
      <c r="A24" s="54">
        <v>4043</v>
      </c>
      <c r="B24" s="30" t="s">
        <v>73</v>
      </c>
      <c r="C24" s="30" t="s">
        <v>74</v>
      </c>
      <c r="D24" s="16" t="s">
        <v>178</v>
      </c>
      <c r="E24" s="30"/>
      <c r="F24" s="30"/>
      <c r="G24" s="30">
        <v>7</v>
      </c>
      <c r="H24" s="30">
        <v>9</v>
      </c>
      <c r="I24" s="30"/>
      <c r="J24" s="30">
        <v>10</v>
      </c>
      <c r="K24" s="30">
        <v>8</v>
      </c>
      <c r="L24" s="30">
        <v>9</v>
      </c>
      <c r="M24" s="30">
        <v>9</v>
      </c>
      <c r="N24" s="30">
        <v>8</v>
      </c>
      <c r="O24" s="30"/>
      <c r="P24" s="105"/>
      <c r="Q24" s="19">
        <f t="shared" si="0"/>
        <v>60</v>
      </c>
      <c r="R24" s="30">
        <v>23</v>
      </c>
      <c r="S24" s="76">
        <f t="shared" si="1"/>
        <v>7</v>
      </c>
    </row>
    <row r="25" spans="1:19" ht="15.75" customHeight="1">
      <c r="A25" s="54">
        <v>4027</v>
      </c>
      <c r="B25" s="30" t="s">
        <v>124</v>
      </c>
      <c r="C25" s="30" t="s">
        <v>108</v>
      </c>
      <c r="D25" s="16" t="s">
        <v>165</v>
      </c>
      <c r="E25" s="20"/>
      <c r="F25" s="20"/>
      <c r="G25" s="20"/>
      <c r="H25" s="20">
        <v>9</v>
      </c>
      <c r="I25" s="20"/>
      <c r="J25" s="20">
        <v>11</v>
      </c>
      <c r="K25" s="20">
        <v>9</v>
      </c>
      <c r="L25" s="20">
        <v>8</v>
      </c>
      <c r="M25" s="20">
        <v>8</v>
      </c>
      <c r="N25" s="20">
        <v>9</v>
      </c>
      <c r="O25" s="20"/>
      <c r="P25" s="112"/>
      <c r="Q25" s="19">
        <f t="shared" si="0"/>
        <v>54</v>
      </c>
      <c r="R25" s="30">
        <v>24</v>
      </c>
      <c r="S25" s="76">
        <f t="shared" si="1"/>
        <v>0</v>
      </c>
    </row>
    <row r="26" spans="1:19" ht="15.75" customHeight="1">
      <c r="A26" s="54">
        <v>4026</v>
      </c>
      <c r="B26" s="30" t="s">
        <v>124</v>
      </c>
      <c r="C26" s="30" t="s">
        <v>108</v>
      </c>
      <c r="D26" s="16" t="s">
        <v>161</v>
      </c>
      <c r="E26" s="30"/>
      <c r="F26" s="30"/>
      <c r="G26" s="30"/>
      <c r="H26" s="30">
        <v>8</v>
      </c>
      <c r="I26" s="30"/>
      <c r="J26" s="30">
        <v>11</v>
      </c>
      <c r="K26" s="30">
        <v>9</v>
      </c>
      <c r="L26" s="30">
        <v>8</v>
      </c>
      <c r="M26" s="30">
        <v>8</v>
      </c>
      <c r="N26" s="30">
        <v>9</v>
      </c>
      <c r="O26" s="30"/>
      <c r="P26" s="105"/>
      <c r="Q26" s="19">
        <f t="shared" si="0"/>
        <v>53</v>
      </c>
      <c r="R26" s="30">
        <v>25</v>
      </c>
      <c r="S26" s="76">
        <f t="shared" si="1"/>
        <v>0</v>
      </c>
    </row>
    <row r="27" spans="1:19" ht="15.75" customHeight="1">
      <c r="A27" s="54">
        <v>4001</v>
      </c>
      <c r="B27" s="30" t="s">
        <v>58</v>
      </c>
      <c r="C27" s="30" t="s">
        <v>59</v>
      </c>
      <c r="D27" s="16" t="s">
        <v>148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12"/>
      <c r="Q27" s="19" t="s">
        <v>145</v>
      </c>
      <c r="R27" s="30">
        <v>26</v>
      </c>
      <c r="S27" s="76">
        <f aca="true" t="shared" si="2" ref="S27:S33">SUM(E27:G27)</f>
        <v>0</v>
      </c>
    </row>
    <row r="28" spans="1:19" ht="15.75" customHeight="1">
      <c r="A28" s="54">
        <v>4011</v>
      </c>
      <c r="B28" s="30" t="s">
        <v>110</v>
      </c>
      <c r="C28" s="30" t="s">
        <v>111</v>
      </c>
      <c r="D28" s="16" t="s">
        <v>160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05"/>
      <c r="Q28" s="19" t="s">
        <v>145</v>
      </c>
      <c r="R28" s="30">
        <v>27</v>
      </c>
      <c r="S28" s="76">
        <f t="shared" si="2"/>
        <v>0</v>
      </c>
    </row>
    <row r="29" spans="1:19" ht="15.75" customHeight="1">
      <c r="A29" s="54">
        <v>4014</v>
      </c>
      <c r="B29" s="30" t="s">
        <v>114</v>
      </c>
      <c r="C29" s="30" t="s">
        <v>115</v>
      </c>
      <c r="D29" s="16" t="s">
        <v>164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05"/>
      <c r="Q29" s="19" t="s">
        <v>145</v>
      </c>
      <c r="R29" s="30">
        <v>28</v>
      </c>
      <c r="S29" s="76">
        <f t="shared" si="2"/>
        <v>0</v>
      </c>
    </row>
    <row r="30" spans="1:19" ht="15.75" customHeight="1">
      <c r="A30" s="54">
        <v>4033</v>
      </c>
      <c r="B30" s="30" t="s">
        <v>60</v>
      </c>
      <c r="C30" s="30" t="s">
        <v>61</v>
      </c>
      <c r="D30" s="16" t="s">
        <v>161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12"/>
      <c r="Q30" s="19" t="s">
        <v>145</v>
      </c>
      <c r="R30" s="30">
        <v>29</v>
      </c>
      <c r="S30" s="76">
        <f t="shared" si="2"/>
        <v>0</v>
      </c>
    </row>
    <row r="31" spans="1:19" ht="15.75" customHeight="1">
      <c r="A31" s="54">
        <v>4034</v>
      </c>
      <c r="B31" s="30" t="s">
        <v>60</v>
      </c>
      <c r="C31" s="30" t="s">
        <v>61</v>
      </c>
      <c r="D31" s="16" t="s">
        <v>170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05"/>
      <c r="Q31" s="19" t="s">
        <v>145</v>
      </c>
      <c r="R31" s="30">
        <v>30</v>
      </c>
      <c r="S31" s="76">
        <f t="shared" si="2"/>
        <v>0</v>
      </c>
    </row>
    <row r="32" spans="1:19" ht="15.75" customHeight="1">
      <c r="A32" s="54">
        <v>4035</v>
      </c>
      <c r="B32" s="30" t="s">
        <v>60</v>
      </c>
      <c r="C32" s="30" t="s">
        <v>61</v>
      </c>
      <c r="D32" s="16" t="s">
        <v>162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05"/>
      <c r="Q32" s="19" t="s">
        <v>145</v>
      </c>
      <c r="R32" s="30">
        <v>31</v>
      </c>
      <c r="S32" s="76">
        <f t="shared" si="2"/>
        <v>0</v>
      </c>
    </row>
    <row r="33" spans="1:19" ht="15.75" customHeight="1">
      <c r="A33" s="54">
        <v>4036</v>
      </c>
      <c r="B33" s="30" t="s">
        <v>60</v>
      </c>
      <c r="C33" s="30" t="s">
        <v>61</v>
      </c>
      <c r="D33" s="16" t="s">
        <v>156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12"/>
      <c r="Q33" s="19" t="s">
        <v>145</v>
      </c>
      <c r="R33" s="30">
        <v>32</v>
      </c>
      <c r="S33" s="76">
        <f t="shared" si="2"/>
        <v>0</v>
      </c>
    </row>
    <row r="34" spans="1:19" ht="15.75" customHeight="1">
      <c r="A34" s="300" t="s">
        <v>95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2"/>
    </row>
    <row r="35" spans="1:19" ht="15.7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4"/>
    </row>
    <row r="36" spans="1:19" ht="15.75" customHeight="1">
      <c r="A36" s="54">
        <v>4018</v>
      </c>
      <c r="B36" s="30" t="s">
        <v>77</v>
      </c>
      <c r="C36" s="30" t="s">
        <v>78</v>
      </c>
      <c r="D36" s="16" t="s">
        <v>148</v>
      </c>
      <c r="E36" s="20">
        <v>18</v>
      </c>
      <c r="F36" s="20">
        <v>10</v>
      </c>
      <c r="G36" s="20">
        <v>7</v>
      </c>
      <c r="H36" s="20">
        <v>9</v>
      </c>
      <c r="I36" s="20">
        <v>10</v>
      </c>
      <c r="J36" s="20">
        <v>12</v>
      </c>
      <c r="K36" s="20">
        <v>10</v>
      </c>
      <c r="L36" s="20">
        <v>9</v>
      </c>
      <c r="M36" s="20">
        <v>9</v>
      </c>
      <c r="N36" s="20">
        <v>10</v>
      </c>
      <c r="O36" s="20">
        <v>3</v>
      </c>
      <c r="P36" s="112"/>
      <c r="Q36" s="19">
        <f aca="true" t="shared" si="3" ref="Q36:Q44">IF(D36="","",SUM(E36:O36)-(P36))</f>
        <v>107</v>
      </c>
      <c r="R36" s="151"/>
      <c r="S36" s="76">
        <f aca="true" t="shared" si="4" ref="S36:S43">SUM(E36:G36)</f>
        <v>35</v>
      </c>
    </row>
    <row r="37" spans="1:19" ht="15.75" customHeight="1">
      <c r="A37" s="54">
        <v>4024</v>
      </c>
      <c r="B37" s="30" t="s">
        <v>64</v>
      </c>
      <c r="C37" s="30" t="s">
        <v>65</v>
      </c>
      <c r="D37" s="16" t="s">
        <v>151</v>
      </c>
      <c r="E37" s="30">
        <v>14</v>
      </c>
      <c r="F37" s="30">
        <v>9</v>
      </c>
      <c r="G37" s="30">
        <v>6</v>
      </c>
      <c r="H37" s="30">
        <v>8</v>
      </c>
      <c r="I37" s="30">
        <v>9</v>
      </c>
      <c r="J37" s="30">
        <v>12</v>
      </c>
      <c r="K37" s="30">
        <v>9</v>
      </c>
      <c r="L37" s="30">
        <v>10</v>
      </c>
      <c r="M37" s="30">
        <v>9</v>
      </c>
      <c r="N37" s="30">
        <v>9</v>
      </c>
      <c r="O37" s="30"/>
      <c r="P37" s="105"/>
      <c r="Q37" s="19">
        <f t="shared" si="3"/>
        <v>95</v>
      </c>
      <c r="R37" s="151"/>
      <c r="S37" s="76">
        <f t="shared" si="4"/>
        <v>29</v>
      </c>
    </row>
    <row r="38" spans="1:19" ht="15.75" customHeight="1">
      <c r="A38" s="54">
        <v>4023</v>
      </c>
      <c r="B38" s="30" t="s">
        <v>64</v>
      </c>
      <c r="C38" s="30" t="s">
        <v>65</v>
      </c>
      <c r="D38" s="16" t="s">
        <v>152</v>
      </c>
      <c r="E38" s="30">
        <v>13</v>
      </c>
      <c r="F38" s="30">
        <v>9</v>
      </c>
      <c r="G38" s="30">
        <v>6</v>
      </c>
      <c r="H38" s="30">
        <v>8</v>
      </c>
      <c r="I38" s="30">
        <v>9</v>
      </c>
      <c r="J38" s="30">
        <v>12</v>
      </c>
      <c r="K38" s="30">
        <v>9</v>
      </c>
      <c r="L38" s="30">
        <v>9</v>
      </c>
      <c r="M38" s="30">
        <v>10</v>
      </c>
      <c r="N38" s="30">
        <v>9</v>
      </c>
      <c r="O38" s="30"/>
      <c r="P38" s="105"/>
      <c r="Q38" s="19">
        <f t="shared" si="3"/>
        <v>94</v>
      </c>
      <c r="R38" s="151"/>
      <c r="S38" s="76">
        <f t="shared" si="4"/>
        <v>28</v>
      </c>
    </row>
    <row r="39" spans="1:19" ht="15.75" customHeight="1">
      <c r="A39" s="54">
        <v>4022</v>
      </c>
      <c r="B39" s="30" t="s">
        <v>64</v>
      </c>
      <c r="C39" s="30" t="s">
        <v>65</v>
      </c>
      <c r="D39" s="16" t="s">
        <v>153</v>
      </c>
      <c r="E39" s="30">
        <v>16</v>
      </c>
      <c r="F39" s="30">
        <v>9</v>
      </c>
      <c r="G39" s="30">
        <v>6</v>
      </c>
      <c r="H39" s="30">
        <v>8</v>
      </c>
      <c r="I39" s="30"/>
      <c r="J39" s="30">
        <v>12</v>
      </c>
      <c r="K39" s="30">
        <v>9</v>
      </c>
      <c r="L39" s="30">
        <v>8</v>
      </c>
      <c r="M39" s="30">
        <v>8</v>
      </c>
      <c r="N39" s="30">
        <v>9</v>
      </c>
      <c r="O39" s="30"/>
      <c r="P39" s="105"/>
      <c r="Q39" s="19">
        <f t="shared" si="3"/>
        <v>85</v>
      </c>
      <c r="R39" s="104"/>
      <c r="S39" s="76">
        <f t="shared" si="4"/>
        <v>31</v>
      </c>
    </row>
    <row r="40" spans="1:19" ht="15.75" customHeight="1">
      <c r="A40" s="54">
        <v>4019</v>
      </c>
      <c r="B40" s="30" t="s">
        <v>77</v>
      </c>
      <c r="C40" s="30" t="s">
        <v>78</v>
      </c>
      <c r="D40" s="16" t="s">
        <v>149</v>
      </c>
      <c r="E40" s="20">
        <v>13</v>
      </c>
      <c r="F40" s="20">
        <v>9</v>
      </c>
      <c r="G40" s="20">
        <v>6</v>
      </c>
      <c r="H40" s="20">
        <v>8</v>
      </c>
      <c r="I40" s="20"/>
      <c r="J40" s="20">
        <v>11</v>
      </c>
      <c r="K40" s="20">
        <v>9</v>
      </c>
      <c r="L40" s="20">
        <v>9</v>
      </c>
      <c r="M40" s="20">
        <v>9</v>
      </c>
      <c r="N40" s="20">
        <v>9</v>
      </c>
      <c r="O40" s="20"/>
      <c r="P40" s="112"/>
      <c r="Q40" s="19">
        <f t="shared" si="3"/>
        <v>83</v>
      </c>
      <c r="R40" s="104"/>
      <c r="S40" s="76">
        <f t="shared" si="4"/>
        <v>28</v>
      </c>
    </row>
    <row r="41" spans="1:19" ht="15.75" customHeight="1">
      <c r="A41" s="54">
        <v>4007</v>
      </c>
      <c r="B41" s="30" t="s">
        <v>110</v>
      </c>
      <c r="C41" s="30" t="s">
        <v>111</v>
      </c>
      <c r="D41" s="16" t="s">
        <v>144</v>
      </c>
      <c r="E41" s="20">
        <v>12</v>
      </c>
      <c r="F41" s="20">
        <v>9</v>
      </c>
      <c r="G41" s="20">
        <v>6</v>
      </c>
      <c r="H41" s="20">
        <v>6</v>
      </c>
      <c r="I41" s="20">
        <v>0</v>
      </c>
      <c r="J41" s="20">
        <v>10</v>
      </c>
      <c r="K41" s="20">
        <v>7</v>
      </c>
      <c r="L41" s="20">
        <v>8</v>
      </c>
      <c r="M41" s="20">
        <v>7</v>
      </c>
      <c r="N41" s="20">
        <v>6</v>
      </c>
      <c r="O41" s="20"/>
      <c r="P41" s="112"/>
      <c r="Q41" s="19">
        <f t="shared" si="3"/>
        <v>71</v>
      </c>
      <c r="R41" s="30"/>
      <c r="S41" s="76">
        <f t="shared" si="4"/>
        <v>27</v>
      </c>
    </row>
    <row r="42" spans="1:19" ht="15.75" customHeight="1">
      <c r="A42" s="54">
        <v>4006</v>
      </c>
      <c r="B42" s="30" t="s">
        <v>110</v>
      </c>
      <c r="C42" s="30" t="s">
        <v>111</v>
      </c>
      <c r="D42" s="16" t="s">
        <v>143</v>
      </c>
      <c r="E42" s="30"/>
      <c r="F42" s="30">
        <v>9</v>
      </c>
      <c r="G42" s="30">
        <v>6</v>
      </c>
      <c r="H42" s="30">
        <v>6</v>
      </c>
      <c r="I42" s="30">
        <v>9</v>
      </c>
      <c r="J42" s="30">
        <v>10</v>
      </c>
      <c r="K42" s="30">
        <v>8</v>
      </c>
      <c r="L42" s="30">
        <v>8</v>
      </c>
      <c r="M42" s="30">
        <v>7</v>
      </c>
      <c r="N42" s="30">
        <v>6</v>
      </c>
      <c r="O42" s="30"/>
      <c r="P42" s="105"/>
      <c r="Q42" s="19">
        <f t="shared" si="3"/>
        <v>69</v>
      </c>
      <c r="R42" s="30"/>
      <c r="S42" s="76">
        <f t="shared" si="4"/>
        <v>15</v>
      </c>
    </row>
    <row r="43" spans="1:19" ht="15.75" customHeight="1">
      <c r="A43" s="54">
        <v>4005</v>
      </c>
      <c r="B43" s="30" t="s">
        <v>110</v>
      </c>
      <c r="C43" s="30" t="s">
        <v>111</v>
      </c>
      <c r="D43" s="16" t="s">
        <v>141</v>
      </c>
      <c r="E43" s="20"/>
      <c r="F43" s="20">
        <v>9</v>
      </c>
      <c r="G43" s="20">
        <v>6</v>
      </c>
      <c r="H43" s="20">
        <v>6</v>
      </c>
      <c r="I43" s="20"/>
      <c r="J43" s="20">
        <v>10</v>
      </c>
      <c r="K43" s="20">
        <v>8</v>
      </c>
      <c r="L43" s="20">
        <v>8</v>
      </c>
      <c r="M43" s="20">
        <v>7</v>
      </c>
      <c r="N43" s="20">
        <v>6</v>
      </c>
      <c r="O43" s="20"/>
      <c r="P43" s="112"/>
      <c r="Q43" s="19">
        <f t="shared" si="3"/>
        <v>60</v>
      </c>
      <c r="R43" s="30"/>
      <c r="S43" s="76">
        <f t="shared" si="4"/>
        <v>15</v>
      </c>
    </row>
    <row r="44" spans="1:19" ht="15.75" customHeight="1">
      <c r="A44" s="54">
        <v>4008</v>
      </c>
      <c r="B44" s="30" t="s">
        <v>110</v>
      </c>
      <c r="C44" s="30" t="s">
        <v>111</v>
      </c>
      <c r="D44" s="16" t="s">
        <v>142</v>
      </c>
      <c r="E44" s="30"/>
      <c r="F44" s="30">
        <v>9</v>
      </c>
      <c r="G44" s="30">
        <v>6</v>
      </c>
      <c r="H44" s="30">
        <v>6</v>
      </c>
      <c r="I44" s="30"/>
      <c r="J44" s="30">
        <v>10</v>
      </c>
      <c r="K44" s="30">
        <v>7</v>
      </c>
      <c r="L44" s="30">
        <v>8</v>
      </c>
      <c r="M44" s="30">
        <v>8</v>
      </c>
      <c r="N44" s="30">
        <v>6</v>
      </c>
      <c r="O44" s="30"/>
      <c r="P44" s="105"/>
      <c r="Q44" s="19">
        <f t="shared" si="3"/>
        <v>60</v>
      </c>
      <c r="R44" s="151"/>
      <c r="S44" s="76">
        <f aca="true" t="shared" si="5" ref="S44:S47">SUM(E44:G44)</f>
        <v>15</v>
      </c>
    </row>
    <row r="45" spans="1:19" ht="15.75" customHeight="1">
      <c r="A45" s="54">
        <v>4017</v>
      </c>
      <c r="B45" s="30" t="s">
        <v>77</v>
      </c>
      <c r="C45" s="30" t="s">
        <v>78</v>
      </c>
      <c r="D45" s="16" t="s">
        <v>147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05"/>
      <c r="Q45" s="19" t="s">
        <v>145</v>
      </c>
      <c r="R45" s="151"/>
      <c r="S45" s="76">
        <f t="shared" si="5"/>
        <v>0</v>
      </c>
    </row>
    <row r="46" spans="1:19" ht="15.75" customHeight="1">
      <c r="A46" s="54">
        <v>4020</v>
      </c>
      <c r="B46" s="30" t="s">
        <v>77</v>
      </c>
      <c r="C46" s="30" t="s">
        <v>78</v>
      </c>
      <c r="D46" s="16" t="s">
        <v>146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05"/>
      <c r="Q46" s="19" t="s">
        <v>145</v>
      </c>
      <c r="R46" s="151"/>
      <c r="S46" s="76">
        <f t="shared" si="5"/>
        <v>0</v>
      </c>
    </row>
    <row r="47" spans="1:19" ht="15.75" customHeight="1">
      <c r="A47" s="54">
        <v>4021</v>
      </c>
      <c r="B47" s="30" t="s">
        <v>64</v>
      </c>
      <c r="C47" s="30" t="s">
        <v>65</v>
      </c>
      <c r="D47" s="16" t="s">
        <v>150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12"/>
      <c r="Q47" s="19" t="s">
        <v>145</v>
      </c>
      <c r="R47" s="104"/>
      <c r="S47" s="76">
        <f t="shared" si="5"/>
        <v>0</v>
      </c>
    </row>
  </sheetData>
  <mergeCells count="1">
    <mergeCell ref="A34:S35"/>
  </mergeCells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T15" sqref="T15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6" ht="15.75" customHeight="1">
      <c r="B1" s="322" t="s">
        <v>44</v>
      </c>
      <c r="C1" s="323"/>
      <c r="D1" s="324"/>
      <c r="E1" s="307" t="s">
        <v>75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>
        <v>2</v>
      </c>
      <c r="X1" s="199" t="s">
        <v>102</v>
      </c>
      <c r="Y1" s="24"/>
      <c r="Z1" s="24" t="s">
        <v>104</v>
      </c>
    </row>
    <row r="2" spans="2:26" ht="15.75" customHeight="1">
      <c r="B2" s="325" t="s">
        <v>99</v>
      </c>
      <c r="C2" s="326"/>
      <c r="D2" s="314"/>
      <c r="E2" s="307" t="s">
        <v>76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1150</v>
      </c>
      <c r="V2" s="109" t="s">
        <v>101</v>
      </c>
      <c r="W2" s="24">
        <v>4</v>
      </c>
      <c r="X2" s="199" t="s">
        <v>103</v>
      </c>
      <c r="Y2" s="24"/>
      <c r="Z2" s="24" t="s">
        <v>105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254</v>
      </c>
      <c r="V3" s="305" t="s">
        <v>106</v>
      </c>
      <c r="W3" s="306"/>
      <c r="X3" s="200">
        <f>SUM(W1*4+W2*4+Y1*2+Y2*2+AA1+AA2)</f>
        <v>24</v>
      </c>
    </row>
    <row r="4" spans="3:21" ht="23.25" customHeight="1">
      <c r="C4" s="330"/>
      <c r="D4" s="331"/>
      <c r="E4" s="331"/>
      <c r="F4" s="336">
        <f>SUM(P6:P17)</f>
        <v>1150</v>
      </c>
      <c r="G4" s="337"/>
      <c r="H4" s="334"/>
      <c r="I4" s="335"/>
      <c r="J4" s="335"/>
      <c r="K4" s="335"/>
      <c r="L4" s="340">
        <f>SUM(R6:R13)</f>
        <v>254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1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2020</v>
      </c>
      <c r="C6" s="214">
        <v>10</v>
      </c>
      <c r="D6" s="20">
        <v>16</v>
      </c>
      <c r="E6" s="20">
        <v>10</v>
      </c>
      <c r="F6" s="20">
        <v>8</v>
      </c>
      <c r="G6" s="20">
        <v>9</v>
      </c>
      <c r="H6" s="20">
        <v>10</v>
      </c>
      <c r="I6" s="20">
        <v>12</v>
      </c>
      <c r="J6" s="20">
        <v>9</v>
      </c>
      <c r="K6" s="20">
        <v>9</v>
      </c>
      <c r="L6" s="20">
        <v>9</v>
      </c>
      <c r="M6" s="20">
        <v>10</v>
      </c>
      <c r="N6" s="20">
        <v>2</v>
      </c>
      <c r="O6" s="112"/>
      <c r="P6" s="19">
        <f aca="true" t="shared" si="0" ref="P6:P29">IF(C6="","",SUM(D6:N6)-(O6))</f>
        <v>104</v>
      </c>
      <c r="Q6" s="61" t="s">
        <v>136</v>
      </c>
      <c r="R6" s="76">
        <f>SUM(D6:F6)</f>
        <v>34</v>
      </c>
    </row>
    <row r="7" spans="1:23" ht="15.75" customHeight="1">
      <c r="A7" s="196">
        <v>2</v>
      </c>
      <c r="B7" s="30">
        <v>2021</v>
      </c>
      <c r="C7" s="186">
        <v>89</v>
      </c>
      <c r="D7" s="20">
        <v>16</v>
      </c>
      <c r="E7" s="20">
        <v>10</v>
      </c>
      <c r="F7" s="20">
        <v>8</v>
      </c>
      <c r="G7" s="20">
        <v>9</v>
      </c>
      <c r="H7" s="20">
        <v>9</v>
      </c>
      <c r="I7" s="20">
        <v>13</v>
      </c>
      <c r="J7" s="20">
        <v>9</v>
      </c>
      <c r="K7" s="20">
        <v>9</v>
      </c>
      <c r="L7" s="20">
        <v>9</v>
      </c>
      <c r="M7" s="20">
        <v>10</v>
      </c>
      <c r="N7" s="20">
        <v>1</v>
      </c>
      <c r="O7" s="21"/>
      <c r="P7" s="19">
        <f t="shared" si="0"/>
        <v>103</v>
      </c>
      <c r="Q7" s="104" t="s">
        <v>136</v>
      </c>
      <c r="R7" s="76">
        <f>SUM(D7:F7)</f>
        <v>34</v>
      </c>
      <c r="T7" s="338" t="s">
        <v>82</v>
      </c>
      <c r="U7" s="339"/>
      <c r="V7" s="106" t="s">
        <v>63</v>
      </c>
      <c r="W7" s="114">
        <v>385</v>
      </c>
    </row>
    <row r="8" spans="1:23" ht="15.75" customHeight="1">
      <c r="A8" s="196">
        <v>3</v>
      </c>
      <c r="B8" s="30">
        <v>2020</v>
      </c>
      <c r="C8" s="187">
        <v>14</v>
      </c>
      <c r="D8" s="20">
        <v>15</v>
      </c>
      <c r="E8" s="20">
        <v>10</v>
      </c>
      <c r="F8" s="20">
        <v>8</v>
      </c>
      <c r="G8" s="20">
        <v>9</v>
      </c>
      <c r="H8" s="20">
        <v>10</v>
      </c>
      <c r="I8" s="20">
        <v>13</v>
      </c>
      <c r="J8" s="20">
        <v>9</v>
      </c>
      <c r="K8" s="20">
        <v>9</v>
      </c>
      <c r="L8" s="20">
        <v>9</v>
      </c>
      <c r="M8" s="20">
        <v>9</v>
      </c>
      <c r="N8" s="20">
        <v>1</v>
      </c>
      <c r="O8" s="21"/>
      <c r="P8" s="19">
        <f t="shared" si="0"/>
        <v>102</v>
      </c>
      <c r="Q8" s="104" t="s">
        <v>136</v>
      </c>
      <c r="R8" s="76">
        <f>SUM(D8:F8)</f>
        <v>33</v>
      </c>
      <c r="T8" s="338" t="s">
        <v>83</v>
      </c>
      <c r="U8" s="339"/>
      <c r="V8" s="106" t="s">
        <v>63</v>
      </c>
      <c r="W8" s="213" t="s">
        <v>137</v>
      </c>
    </row>
    <row r="9" spans="1:23" ht="15.75" customHeight="1">
      <c r="A9" s="196">
        <v>4</v>
      </c>
      <c r="B9" s="30">
        <v>2020</v>
      </c>
      <c r="C9" s="189">
        <v>19</v>
      </c>
      <c r="D9" s="30">
        <v>15</v>
      </c>
      <c r="E9" s="30">
        <v>9</v>
      </c>
      <c r="F9" s="30">
        <v>7</v>
      </c>
      <c r="G9" s="30">
        <v>9</v>
      </c>
      <c r="H9" s="30">
        <v>9</v>
      </c>
      <c r="I9" s="30">
        <v>13</v>
      </c>
      <c r="J9" s="30">
        <v>9</v>
      </c>
      <c r="K9" s="30">
        <v>9</v>
      </c>
      <c r="L9" s="30">
        <v>10</v>
      </c>
      <c r="M9" s="30">
        <v>9</v>
      </c>
      <c r="N9" s="30">
        <v>1</v>
      </c>
      <c r="O9" s="105"/>
      <c r="P9" s="19">
        <f t="shared" si="0"/>
        <v>100</v>
      </c>
      <c r="Q9" s="104" t="s">
        <v>136</v>
      </c>
      <c r="R9" s="76">
        <f>SUM(D9:F9)</f>
        <v>31</v>
      </c>
      <c r="T9" s="338" t="s">
        <v>84</v>
      </c>
      <c r="U9" s="339"/>
      <c r="V9" s="106" t="s">
        <v>63</v>
      </c>
      <c r="W9" s="213" t="s">
        <v>137</v>
      </c>
    </row>
    <row r="10" spans="1:18" ht="15.75" customHeight="1">
      <c r="A10" s="196">
        <v>5</v>
      </c>
      <c r="B10" s="30">
        <v>2021</v>
      </c>
      <c r="C10" s="186">
        <v>48</v>
      </c>
      <c r="D10" s="20">
        <v>13</v>
      </c>
      <c r="E10" s="20">
        <v>9</v>
      </c>
      <c r="F10" s="20">
        <v>8</v>
      </c>
      <c r="G10" s="20">
        <v>8</v>
      </c>
      <c r="H10" s="20">
        <v>9</v>
      </c>
      <c r="I10" s="20">
        <v>12</v>
      </c>
      <c r="J10" s="20">
        <v>9</v>
      </c>
      <c r="K10" s="20">
        <v>9</v>
      </c>
      <c r="L10" s="20">
        <v>9</v>
      </c>
      <c r="M10" s="20">
        <v>9</v>
      </c>
      <c r="N10" s="20"/>
      <c r="O10" s="21"/>
      <c r="P10" s="19">
        <f t="shared" si="0"/>
        <v>95</v>
      </c>
      <c r="Q10" s="104" t="s">
        <v>136</v>
      </c>
      <c r="R10" s="76">
        <f aca="true" t="shared" si="1" ref="R10:R45">SUM(D10:F10)</f>
        <v>30</v>
      </c>
    </row>
    <row r="11" spans="1:23" ht="15.75" customHeight="1">
      <c r="A11" s="196">
        <v>6</v>
      </c>
      <c r="B11" s="30">
        <v>2021</v>
      </c>
      <c r="C11" s="186">
        <v>213</v>
      </c>
      <c r="D11" s="20">
        <v>12</v>
      </c>
      <c r="E11" s="20">
        <v>9</v>
      </c>
      <c r="F11" s="20">
        <v>9</v>
      </c>
      <c r="G11" s="20">
        <v>9</v>
      </c>
      <c r="H11" s="20">
        <v>10</v>
      </c>
      <c r="I11" s="20">
        <v>11</v>
      </c>
      <c r="J11" s="20">
        <v>9</v>
      </c>
      <c r="K11" s="20">
        <v>8</v>
      </c>
      <c r="L11" s="20">
        <v>9</v>
      </c>
      <c r="M11" s="20">
        <v>9</v>
      </c>
      <c r="N11" s="20"/>
      <c r="O11" s="21"/>
      <c r="P11" s="19">
        <f t="shared" si="0"/>
        <v>95</v>
      </c>
      <c r="Q11" s="104" t="s">
        <v>136</v>
      </c>
      <c r="R11" s="76">
        <f t="shared" si="1"/>
        <v>30</v>
      </c>
      <c r="T11" s="338" t="s">
        <v>81</v>
      </c>
      <c r="U11" s="339"/>
      <c r="V11" s="106" t="s">
        <v>63</v>
      </c>
      <c r="W11" s="114"/>
    </row>
    <row r="12" spans="1:18" ht="15.75" customHeight="1">
      <c r="A12" s="196">
        <v>7</v>
      </c>
      <c r="B12" s="30">
        <v>2021</v>
      </c>
      <c r="C12" s="186">
        <v>38</v>
      </c>
      <c r="D12" s="20">
        <v>13</v>
      </c>
      <c r="E12" s="20">
        <v>9</v>
      </c>
      <c r="F12" s="20">
        <v>9</v>
      </c>
      <c r="G12" s="20">
        <v>9</v>
      </c>
      <c r="H12" s="20">
        <v>9</v>
      </c>
      <c r="I12" s="20">
        <v>12</v>
      </c>
      <c r="J12" s="20">
        <v>9</v>
      </c>
      <c r="K12" s="20">
        <v>9</v>
      </c>
      <c r="L12" s="20">
        <v>8</v>
      </c>
      <c r="M12" s="20">
        <v>8</v>
      </c>
      <c r="N12" s="20"/>
      <c r="O12" s="21"/>
      <c r="P12" s="19">
        <f t="shared" si="0"/>
        <v>95</v>
      </c>
      <c r="Q12" s="104" t="s">
        <v>136</v>
      </c>
      <c r="R12" s="76">
        <f t="shared" si="1"/>
        <v>31</v>
      </c>
    </row>
    <row r="13" spans="1:18" ht="15.75" customHeight="1">
      <c r="A13" s="196">
        <v>8</v>
      </c>
      <c r="B13" s="30">
        <v>2021</v>
      </c>
      <c r="C13" s="188">
        <v>49</v>
      </c>
      <c r="D13" s="152">
        <v>14</v>
      </c>
      <c r="E13" s="152">
        <v>9</v>
      </c>
      <c r="F13" s="152">
        <v>8</v>
      </c>
      <c r="G13" s="152">
        <v>8</v>
      </c>
      <c r="H13" s="152">
        <v>10</v>
      </c>
      <c r="I13" s="152">
        <v>11</v>
      </c>
      <c r="J13" s="152">
        <v>8</v>
      </c>
      <c r="K13" s="152">
        <v>9</v>
      </c>
      <c r="L13" s="152">
        <v>8</v>
      </c>
      <c r="M13" s="152">
        <v>9</v>
      </c>
      <c r="N13" s="152"/>
      <c r="O13" s="153"/>
      <c r="P13" s="19">
        <f t="shared" si="0"/>
        <v>94</v>
      </c>
      <c r="Q13" s="61" t="s">
        <v>136</v>
      </c>
      <c r="R13" s="76">
        <f t="shared" si="1"/>
        <v>31</v>
      </c>
    </row>
    <row r="14" spans="1:18" ht="15.75" customHeight="1">
      <c r="A14" s="196">
        <v>9</v>
      </c>
      <c r="B14" s="30">
        <v>2021</v>
      </c>
      <c r="C14" s="186">
        <v>146</v>
      </c>
      <c r="D14" s="20">
        <v>12</v>
      </c>
      <c r="E14" s="20">
        <v>9</v>
      </c>
      <c r="F14" s="20">
        <v>7</v>
      </c>
      <c r="G14" s="20">
        <v>8</v>
      </c>
      <c r="H14" s="20">
        <v>9</v>
      </c>
      <c r="I14" s="20">
        <v>12</v>
      </c>
      <c r="J14" s="20">
        <v>9</v>
      </c>
      <c r="K14" s="20">
        <v>9</v>
      </c>
      <c r="L14" s="20">
        <v>9</v>
      </c>
      <c r="M14" s="20">
        <v>9</v>
      </c>
      <c r="N14" s="20"/>
      <c r="O14" s="21"/>
      <c r="P14" s="19">
        <f t="shared" si="0"/>
        <v>93</v>
      </c>
      <c r="Q14" s="61" t="s">
        <v>136</v>
      </c>
      <c r="R14" s="76">
        <f t="shared" si="1"/>
        <v>28</v>
      </c>
    </row>
    <row r="15" spans="1:18" ht="15.75" customHeight="1">
      <c r="A15" s="196">
        <v>10</v>
      </c>
      <c r="B15" s="30">
        <v>2021</v>
      </c>
      <c r="C15" s="188">
        <v>3</v>
      </c>
      <c r="D15" s="152">
        <v>12</v>
      </c>
      <c r="E15" s="152">
        <v>9</v>
      </c>
      <c r="F15" s="152">
        <v>6</v>
      </c>
      <c r="G15" s="152">
        <v>9</v>
      </c>
      <c r="H15" s="152">
        <v>9</v>
      </c>
      <c r="I15" s="152">
        <v>11</v>
      </c>
      <c r="J15" s="152">
        <v>9</v>
      </c>
      <c r="K15" s="152">
        <v>9</v>
      </c>
      <c r="L15" s="152">
        <v>9</v>
      </c>
      <c r="M15" s="152">
        <v>8</v>
      </c>
      <c r="N15" s="152"/>
      <c r="O15" s="153"/>
      <c r="P15" s="19">
        <f t="shared" si="0"/>
        <v>91</v>
      </c>
      <c r="Q15" s="104" t="s">
        <v>136</v>
      </c>
      <c r="R15" s="76">
        <f t="shared" si="1"/>
        <v>27</v>
      </c>
    </row>
    <row r="16" spans="1:18" ht="15.75" customHeight="1">
      <c r="A16" s="196">
        <v>11</v>
      </c>
      <c r="B16" s="30">
        <v>2020</v>
      </c>
      <c r="C16" s="189">
        <v>242</v>
      </c>
      <c r="D16" s="20">
        <v>12</v>
      </c>
      <c r="E16" s="20">
        <v>9</v>
      </c>
      <c r="F16" s="20">
        <v>6</v>
      </c>
      <c r="G16" s="20">
        <v>7</v>
      </c>
      <c r="H16" s="20">
        <v>10</v>
      </c>
      <c r="I16" s="20">
        <v>11</v>
      </c>
      <c r="J16" s="20">
        <v>9</v>
      </c>
      <c r="K16" s="20">
        <v>9</v>
      </c>
      <c r="L16" s="20">
        <v>9</v>
      </c>
      <c r="M16" s="20">
        <v>8</v>
      </c>
      <c r="N16" s="20"/>
      <c r="O16" s="21"/>
      <c r="P16" s="19">
        <f t="shared" si="0"/>
        <v>90</v>
      </c>
      <c r="Q16" s="104" t="s">
        <v>136</v>
      </c>
      <c r="R16" s="76">
        <f t="shared" si="1"/>
        <v>27</v>
      </c>
    </row>
    <row r="17" spans="1:18" ht="15.75" customHeight="1">
      <c r="A17" s="196">
        <v>12</v>
      </c>
      <c r="B17" s="30">
        <v>2020</v>
      </c>
      <c r="C17" s="189">
        <v>271</v>
      </c>
      <c r="D17" s="20">
        <v>13</v>
      </c>
      <c r="E17" s="20"/>
      <c r="F17" s="20">
        <v>9</v>
      </c>
      <c r="G17" s="20">
        <v>8</v>
      </c>
      <c r="H17" s="20">
        <v>10</v>
      </c>
      <c r="I17" s="20">
        <v>11</v>
      </c>
      <c r="J17" s="20">
        <v>9</v>
      </c>
      <c r="K17" s="20">
        <v>9</v>
      </c>
      <c r="L17" s="20">
        <v>9</v>
      </c>
      <c r="M17" s="20">
        <v>10</v>
      </c>
      <c r="N17" s="20"/>
      <c r="O17" s="21"/>
      <c r="P17" s="19">
        <f t="shared" si="0"/>
        <v>88</v>
      </c>
      <c r="Q17" s="104" t="s">
        <v>136</v>
      </c>
      <c r="R17" s="76">
        <f t="shared" si="1"/>
        <v>22</v>
      </c>
    </row>
    <row r="18" spans="1:18" ht="15.75" customHeight="1">
      <c r="A18" s="196">
        <v>13</v>
      </c>
      <c r="B18" s="30">
        <v>2021</v>
      </c>
      <c r="C18" s="188">
        <v>24</v>
      </c>
      <c r="D18" s="152">
        <v>12</v>
      </c>
      <c r="E18" s="152">
        <v>9</v>
      </c>
      <c r="F18" s="152">
        <v>6</v>
      </c>
      <c r="G18" s="152">
        <v>8</v>
      </c>
      <c r="H18" s="152">
        <v>9</v>
      </c>
      <c r="I18" s="152">
        <v>11</v>
      </c>
      <c r="J18" s="152">
        <v>9</v>
      </c>
      <c r="K18" s="152">
        <v>8</v>
      </c>
      <c r="L18" s="152">
        <v>7</v>
      </c>
      <c r="M18" s="152">
        <v>8</v>
      </c>
      <c r="N18" s="152"/>
      <c r="O18" s="153"/>
      <c r="P18" s="19">
        <f t="shared" si="0"/>
        <v>87</v>
      </c>
      <c r="Q18" s="104" t="s">
        <v>136</v>
      </c>
      <c r="R18" s="76">
        <f t="shared" si="1"/>
        <v>27</v>
      </c>
    </row>
    <row r="19" spans="1:18" ht="15.75" customHeight="1">
      <c r="A19" s="196">
        <v>14</v>
      </c>
      <c r="B19" s="30">
        <v>2020</v>
      </c>
      <c r="C19" s="189">
        <v>4</v>
      </c>
      <c r="D19" s="30">
        <v>12</v>
      </c>
      <c r="E19" s="30">
        <v>9</v>
      </c>
      <c r="F19" s="30">
        <v>6</v>
      </c>
      <c r="G19" s="30">
        <v>9</v>
      </c>
      <c r="H19" s="30"/>
      <c r="I19" s="30">
        <v>13</v>
      </c>
      <c r="J19" s="30">
        <v>9</v>
      </c>
      <c r="K19" s="30">
        <v>10</v>
      </c>
      <c r="L19" s="30">
        <v>9</v>
      </c>
      <c r="M19" s="30">
        <v>10</v>
      </c>
      <c r="N19" s="30"/>
      <c r="O19" s="105"/>
      <c r="P19" s="19">
        <f t="shared" si="0"/>
        <v>87</v>
      </c>
      <c r="Q19" s="104" t="s">
        <v>136</v>
      </c>
      <c r="R19" s="76">
        <f t="shared" si="1"/>
        <v>27</v>
      </c>
    </row>
    <row r="20" spans="1:18" ht="15.75" customHeight="1">
      <c r="A20" s="196">
        <v>15</v>
      </c>
      <c r="B20" s="30">
        <v>2021</v>
      </c>
      <c r="C20" s="212">
        <v>212</v>
      </c>
      <c r="D20" s="30">
        <v>14</v>
      </c>
      <c r="E20" s="30">
        <v>9</v>
      </c>
      <c r="F20" s="30">
        <v>6</v>
      </c>
      <c r="G20" s="30">
        <v>8</v>
      </c>
      <c r="H20" s="30"/>
      <c r="I20" s="30">
        <v>11</v>
      </c>
      <c r="J20" s="30">
        <v>9</v>
      </c>
      <c r="K20" s="30">
        <v>9</v>
      </c>
      <c r="L20" s="30">
        <v>9</v>
      </c>
      <c r="M20" s="30">
        <v>9</v>
      </c>
      <c r="N20" s="30"/>
      <c r="O20" s="30"/>
      <c r="P20" s="19">
        <f t="shared" si="0"/>
        <v>84</v>
      </c>
      <c r="Q20" s="104" t="s">
        <v>136</v>
      </c>
      <c r="R20" s="76">
        <f t="shared" si="1"/>
        <v>29</v>
      </c>
    </row>
    <row r="21" spans="1:18" ht="15.75" customHeight="1">
      <c r="A21" s="196">
        <v>16</v>
      </c>
      <c r="B21" s="30">
        <v>2020</v>
      </c>
      <c r="C21" s="189">
        <v>286</v>
      </c>
      <c r="D21" s="30">
        <v>12</v>
      </c>
      <c r="E21" s="30">
        <v>10</v>
      </c>
      <c r="F21" s="30">
        <v>6</v>
      </c>
      <c r="G21" s="30">
        <v>8</v>
      </c>
      <c r="H21" s="30"/>
      <c r="I21" s="30">
        <v>12</v>
      </c>
      <c r="J21" s="30">
        <v>9</v>
      </c>
      <c r="K21" s="30">
        <v>9</v>
      </c>
      <c r="L21" s="30">
        <v>9</v>
      </c>
      <c r="M21" s="30">
        <v>9</v>
      </c>
      <c r="N21" s="30"/>
      <c r="O21" s="30"/>
      <c r="P21" s="19">
        <f t="shared" si="0"/>
        <v>84</v>
      </c>
      <c r="Q21" s="104" t="s">
        <v>136</v>
      </c>
      <c r="R21" s="76">
        <f t="shared" si="1"/>
        <v>28</v>
      </c>
    </row>
    <row r="22" spans="1:18" ht="15.75" customHeight="1">
      <c r="A22" s="196">
        <v>17</v>
      </c>
      <c r="B22" s="30">
        <v>2021</v>
      </c>
      <c r="C22" s="212">
        <v>206</v>
      </c>
      <c r="D22" s="20">
        <v>13</v>
      </c>
      <c r="E22" s="20">
        <v>9</v>
      </c>
      <c r="F22" s="20">
        <v>6</v>
      </c>
      <c r="G22" s="20">
        <v>7</v>
      </c>
      <c r="H22" s="20"/>
      <c r="I22" s="20">
        <v>11</v>
      </c>
      <c r="J22" s="20">
        <v>9</v>
      </c>
      <c r="K22" s="20">
        <v>9</v>
      </c>
      <c r="L22" s="20">
        <v>9</v>
      </c>
      <c r="M22" s="20">
        <v>10</v>
      </c>
      <c r="N22" s="20"/>
      <c r="O22" s="21"/>
      <c r="P22" s="19">
        <f t="shared" si="0"/>
        <v>83</v>
      </c>
      <c r="Q22" s="104" t="s">
        <v>136</v>
      </c>
      <c r="R22" s="76">
        <f t="shared" si="1"/>
        <v>28</v>
      </c>
    </row>
    <row r="23" spans="1:18" ht="15.75" customHeight="1">
      <c r="A23" s="196">
        <v>18</v>
      </c>
      <c r="B23" s="30">
        <v>2021</v>
      </c>
      <c r="C23" s="212">
        <v>37</v>
      </c>
      <c r="D23" s="20">
        <v>13</v>
      </c>
      <c r="E23" s="20">
        <v>9</v>
      </c>
      <c r="F23" s="20">
        <v>6</v>
      </c>
      <c r="G23" s="20">
        <v>8</v>
      </c>
      <c r="H23" s="20"/>
      <c r="I23" s="20">
        <v>11</v>
      </c>
      <c r="J23" s="20">
        <v>9</v>
      </c>
      <c r="K23" s="20">
        <v>9</v>
      </c>
      <c r="L23" s="20">
        <v>9</v>
      </c>
      <c r="M23" s="20">
        <v>8</v>
      </c>
      <c r="N23" s="20"/>
      <c r="O23" s="21"/>
      <c r="P23" s="19">
        <f t="shared" si="0"/>
        <v>82</v>
      </c>
      <c r="Q23" s="104" t="s">
        <v>136</v>
      </c>
      <c r="R23" s="76">
        <f t="shared" si="1"/>
        <v>28</v>
      </c>
    </row>
    <row r="24" spans="1:18" ht="15.75" customHeight="1">
      <c r="A24" s="196">
        <v>19</v>
      </c>
      <c r="B24" s="30">
        <v>2021</v>
      </c>
      <c r="C24" s="188">
        <v>197</v>
      </c>
      <c r="D24" s="152">
        <v>12</v>
      </c>
      <c r="E24" s="152"/>
      <c r="F24" s="152">
        <v>6</v>
      </c>
      <c r="G24" s="152">
        <v>8</v>
      </c>
      <c r="H24" s="152">
        <v>9</v>
      </c>
      <c r="I24" s="152">
        <v>11</v>
      </c>
      <c r="J24" s="152">
        <v>9</v>
      </c>
      <c r="K24" s="152">
        <v>9</v>
      </c>
      <c r="L24" s="152">
        <v>9</v>
      </c>
      <c r="M24" s="152">
        <v>8</v>
      </c>
      <c r="N24" s="152"/>
      <c r="O24" s="153"/>
      <c r="P24" s="19">
        <f t="shared" si="0"/>
        <v>81</v>
      </c>
      <c r="Q24" s="104" t="s">
        <v>136</v>
      </c>
      <c r="R24" s="76">
        <f t="shared" si="1"/>
        <v>18</v>
      </c>
    </row>
    <row r="25" spans="1:18" ht="15.75" customHeight="1">
      <c r="A25" s="196">
        <v>20</v>
      </c>
      <c r="B25" s="30">
        <v>2020</v>
      </c>
      <c r="C25" s="189">
        <v>313</v>
      </c>
      <c r="D25" s="30">
        <v>12</v>
      </c>
      <c r="E25" s="30">
        <v>9</v>
      </c>
      <c r="F25" s="30">
        <v>6</v>
      </c>
      <c r="G25" s="30">
        <v>7</v>
      </c>
      <c r="H25" s="30"/>
      <c r="I25" s="30">
        <v>12</v>
      </c>
      <c r="J25" s="30">
        <v>9</v>
      </c>
      <c r="K25" s="30">
        <v>9</v>
      </c>
      <c r="L25" s="30">
        <v>9</v>
      </c>
      <c r="M25" s="30">
        <v>8</v>
      </c>
      <c r="N25" s="30"/>
      <c r="O25" s="30"/>
      <c r="P25" s="19">
        <f t="shared" si="0"/>
        <v>81</v>
      </c>
      <c r="Q25" s="61" t="s">
        <v>136</v>
      </c>
      <c r="R25" s="76">
        <f t="shared" si="1"/>
        <v>27</v>
      </c>
    </row>
    <row r="26" spans="1:18" ht="15.75" customHeight="1">
      <c r="A26" s="196">
        <v>21</v>
      </c>
      <c r="B26" s="30">
        <v>2021</v>
      </c>
      <c r="C26" s="186">
        <v>4</v>
      </c>
      <c r="D26" s="20"/>
      <c r="E26" s="20">
        <v>10</v>
      </c>
      <c r="F26" s="20">
        <v>10</v>
      </c>
      <c r="G26" s="20">
        <v>9</v>
      </c>
      <c r="H26" s="20"/>
      <c r="I26" s="20">
        <v>12</v>
      </c>
      <c r="J26" s="20">
        <v>8</v>
      </c>
      <c r="K26" s="20">
        <v>9</v>
      </c>
      <c r="L26" s="20">
        <v>8</v>
      </c>
      <c r="M26" s="20">
        <v>9</v>
      </c>
      <c r="N26" s="20"/>
      <c r="O26" s="21"/>
      <c r="P26" s="19">
        <f t="shared" si="0"/>
        <v>75</v>
      </c>
      <c r="Q26" s="104" t="s">
        <v>136</v>
      </c>
      <c r="R26" s="76">
        <f t="shared" si="1"/>
        <v>20</v>
      </c>
    </row>
    <row r="27" spans="1:18" ht="15.75" customHeight="1">
      <c r="A27" s="196">
        <v>22</v>
      </c>
      <c r="B27" s="30">
        <v>2021</v>
      </c>
      <c r="C27" s="189">
        <v>97</v>
      </c>
      <c r="D27" s="20"/>
      <c r="E27" s="20">
        <v>9</v>
      </c>
      <c r="F27" s="20">
        <v>6</v>
      </c>
      <c r="G27" s="20">
        <v>8</v>
      </c>
      <c r="H27" s="20">
        <v>9</v>
      </c>
      <c r="I27" s="20">
        <v>11</v>
      </c>
      <c r="J27" s="20">
        <v>9</v>
      </c>
      <c r="K27" s="20">
        <v>8</v>
      </c>
      <c r="L27" s="20">
        <v>8</v>
      </c>
      <c r="M27" s="20">
        <v>7</v>
      </c>
      <c r="N27" s="20"/>
      <c r="O27" s="21"/>
      <c r="P27" s="19">
        <f t="shared" si="0"/>
        <v>75</v>
      </c>
      <c r="Q27" s="104" t="s">
        <v>136</v>
      </c>
      <c r="R27" s="76">
        <f t="shared" si="1"/>
        <v>15</v>
      </c>
    </row>
    <row r="28" spans="1:18" ht="15.75" customHeight="1">
      <c r="A28" s="196">
        <v>23</v>
      </c>
      <c r="B28" s="30">
        <v>2021</v>
      </c>
      <c r="C28" s="189">
        <v>96</v>
      </c>
      <c r="D28" s="20"/>
      <c r="E28" s="20">
        <v>9</v>
      </c>
      <c r="F28" s="20">
        <v>6</v>
      </c>
      <c r="G28" s="20">
        <v>8</v>
      </c>
      <c r="H28" s="20"/>
      <c r="I28" s="20">
        <v>11</v>
      </c>
      <c r="J28" s="20">
        <v>8</v>
      </c>
      <c r="K28" s="20">
        <v>8</v>
      </c>
      <c r="L28" s="20">
        <v>9</v>
      </c>
      <c r="M28" s="20">
        <v>8</v>
      </c>
      <c r="N28" s="20"/>
      <c r="O28" s="112"/>
      <c r="P28" s="19">
        <f t="shared" si="0"/>
        <v>67</v>
      </c>
      <c r="Q28" s="104" t="s">
        <v>136</v>
      </c>
      <c r="R28" s="76">
        <f t="shared" si="1"/>
        <v>15</v>
      </c>
    </row>
    <row r="29" spans="1:18" ht="15.75" customHeight="1">
      <c r="A29" s="196">
        <v>24</v>
      </c>
      <c r="B29" s="30">
        <v>2021</v>
      </c>
      <c r="C29" s="187">
        <v>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9">
        <f t="shared" si="0"/>
        <v>0</v>
      </c>
      <c r="Q29" s="104" t="s">
        <v>136</v>
      </c>
      <c r="R29" s="76">
        <f t="shared" si="1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aca="true" t="shared" si="2" ref="P30:P45">IF(C30="","",SUM(D30:N30)-(O30))</f>
        <v/>
      </c>
      <c r="Q30" s="61"/>
      <c r="R30" s="76">
        <f t="shared" si="1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2"/>
        <v/>
      </c>
      <c r="Q31" s="61"/>
      <c r="R31" s="76">
        <f t="shared" si="1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2"/>
        <v/>
      </c>
      <c r="Q32" s="104"/>
      <c r="R32" s="76">
        <f t="shared" si="1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2"/>
        <v/>
      </c>
      <c r="Q33" s="104"/>
      <c r="R33" s="76">
        <f t="shared" si="1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2"/>
        <v/>
      </c>
      <c r="Q34" s="104"/>
      <c r="R34" s="76">
        <f t="shared" si="1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2"/>
        <v/>
      </c>
      <c r="Q35" s="104"/>
      <c r="R35" s="76">
        <f t="shared" si="1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2"/>
        <v/>
      </c>
      <c r="Q36" s="104"/>
      <c r="R36" s="76">
        <f t="shared" si="1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2"/>
        <v/>
      </c>
      <c r="Q37" s="104"/>
      <c r="R37" s="76">
        <f t="shared" si="1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2"/>
        <v/>
      </c>
      <c r="Q38" s="104"/>
      <c r="R38" s="76">
        <f t="shared" si="1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2"/>
        <v/>
      </c>
      <c r="Q39" s="104"/>
      <c r="R39" s="76">
        <f t="shared" si="1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2"/>
        <v/>
      </c>
      <c r="Q40" s="104"/>
      <c r="R40" s="76">
        <f t="shared" si="1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2"/>
        <v/>
      </c>
      <c r="Q41" s="104"/>
      <c r="R41" s="76">
        <f t="shared" si="1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2"/>
        <v/>
      </c>
      <c r="Q42" s="104"/>
      <c r="R42" s="76">
        <f t="shared" si="1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2"/>
        <v/>
      </c>
      <c r="Q43" s="104"/>
      <c r="R43" s="76">
        <f t="shared" si="1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2"/>
        <v/>
      </c>
      <c r="Q44" s="104"/>
      <c r="R44" s="76">
        <f t="shared" si="1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2"/>
        <v/>
      </c>
      <c r="Q45" s="104"/>
      <c r="R45" s="76">
        <f t="shared" si="1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W12" sqref="W12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6" ht="15.75" customHeight="1">
      <c r="B1" s="322" t="s">
        <v>44</v>
      </c>
      <c r="C1" s="323"/>
      <c r="D1" s="324"/>
      <c r="E1" s="307" t="s">
        <v>60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</row>
    <row r="2" spans="2:27" ht="15.75" customHeight="1">
      <c r="B2" s="325" t="s">
        <v>99</v>
      </c>
      <c r="C2" s="326"/>
      <c r="D2" s="314"/>
      <c r="E2" s="307" t="s">
        <v>61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279</v>
      </c>
      <c r="V2" s="109" t="s">
        <v>101</v>
      </c>
      <c r="W2" s="24"/>
      <c r="X2" s="199" t="s">
        <v>103</v>
      </c>
      <c r="Y2" s="24"/>
      <c r="Z2" s="24" t="s">
        <v>105</v>
      </c>
      <c r="AA2" s="24">
        <v>8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69</v>
      </c>
      <c r="V3" s="305" t="s">
        <v>106</v>
      </c>
      <c r="W3" s="306"/>
      <c r="X3" s="200">
        <f>SUM(W1*4+W2*4+Y1*2+Y2*2+AA1+AA2)</f>
        <v>8</v>
      </c>
    </row>
    <row r="4" spans="3:21" ht="23.25" customHeight="1">
      <c r="C4" s="330"/>
      <c r="D4" s="331"/>
      <c r="E4" s="331"/>
      <c r="F4" s="336">
        <v>279</v>
      </c>
      <c r="G4" s="337"/>
      <c r="H4" s="334"/>
      <c r="I4" s="335"/>
      <c r="J4" s="335"/>
      <c r="K4" s="335"/>
      <c r="L4" s="340">
        <v>69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10"/>
      <c r="U5" s="342"/>
      <c r="V5" s="11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86" t="s">
        <v>167</v>
      </c>
      <c r="D6" s="20">
        <v>12</v>
      </c>
      <c r="E6" s="20"/>
      <c r="F6" s="20">
        <v>6</v>
      </c>
      <c r="G6" s="20">
        <v>8</v>
      </c>
      <c r="H6" s="20"/>
      <c r="I6" s="20">
        <v>10</v>
      </c>
      <c r="J6" s="20">
        <v>8</v>
      </c>
      <c r="K6" s="20">
        <v>8</v>
      </c>
      <c r="L6" s="20">
        <v>8</v>
      </c>
      <c r="M6" s="20">
        <v>9</v>
      </c>
      <c r="N6" s="20"/>
      <c r="O6" s="30"/>
      <c r="P6" s="19">
        <f>IF(C6="","",SUM(D6:N6)-(O6))</f>
        <v>69</v>
      </c>
      <c r="Q6" s="104" t="s">
        <v>139</v>
      </c>
      <c r="R6" s="76">
        <f>SUM(D6:F6)</f>
        <v>18</v>
      </c>
    </row>
    <row r="7" spans="1:23" ht="15.75" customHeight="1">
      <c r="A7" s="196">
        <v>2</v>
      </c>
      <c r="B7" s="30">
        <v>2021</v>
      </c>
      <c r="C7" s="186" t="s">
        <v>168</v>
      </c>
      <c r="D7" s="20">
        <v>12</v>
      </c>
      <c r="E7" s="20"/>
      <c r="F7" s="20">
        <v>6</v>
      </c>
      <c r="G7" s="20">
        <v>8</v>
      </c>
      <c r="H7" s="20"/>
      <c r="I7" s="20">
        <v>10</v>
      </c>
      <c r="J7" s="20">
        <v>9</v>
      </c>
      <c r="K7" s="20">
        <v>9</v>
      </c>
      <c r="L7" s="20">
        <v>9</v>
      </c>
      <c r="M7" s="20">
        <v>9</v>
      </c>
      <c r="N7" s="20"/>
      <c r="O7" s="30"/>
      <c r="P7" s="19">
        <f>IF(C7="","",SUM(D7:N7)-(O7))</f>
        <v>72</v>
      </c>
      <c r="Q7" s="104" t="s">
        <v>139</v>
      </c>
      <c r="R7" s="76">
        <f>SUM(D7:F7)</f>
        <v>18</v>
      </c>
      <c r="T7" s="338" t="s">
        <v>82</v>
      </c>
      <c r="U7" s="339"/>
      <c r="V7" s="106" t="s">
        <v>63</v>
      </c>
      <c r="W7" s="216" t="s">
        <v>137</v>
      </c>
    </row>
    <row r="8" spans="1:23" ht="15.75" customHeight="1">
      <c r="A8" s="196">
        <v>3</v>
      </c>
      <c r="B8" s="30">
        <v>2021</v>
      </c>
      <c r="C8" s="186" t="s">
        <v>169</v>
      </c>
      <c r="D8" s="20"/>
      <c r="E8" s="20"/>
      <c r="F8" s="20">
        <v>6</v>
      </c>
      <c r="G8" s="20">
        <v>8</v>
      </c>
      <c r="H8" s="20"/>
      <c r="I8" s="20">
        <v>10</v>
      </c>
      <c r="J8" s="20">
        <v>9</v>
      </c>
      <c r="K8" s="20">
        <v>9</v>
      </c>
      <c r="L8" s="20">
        <v>9</v>
      </c>
      <c r="M8" s="20">
        <v>9</v>
      </c>
      <c r="N8" s="20"/>
      <c r="O8" s="30"/>
      <c r="P8" s="19">
        <f>IF(C8="","",SUM(D8:N8)-(O8))</f>
        <v>60</v>
      </c>
      <c r="Q8" s="104" t="s">
        <v>139</v>
      </c>
      <c r="R8" s="76">
        <f>SUM(D8:F8)</f>
        <v>6</v>
      </c>
      <c r="T8" s="338" t="s">
        <v>83</v>
      </c>
      <c r="U8" s="339"/>
      <c r="V8" s="106" t="s">
        <v>63</v>
      </c>
      <c r="W8" s="216" t="s">
        <v>137</v>
      </c>
    </row>
    <row r="9" spans="1:23" ht="15.75" customHeight="1">
      <c r="A9" s="196">
        <v>4</v>
      </c>
      <c r="B9" s="30">
        <v>2021</v>
      </c>
      <c r="C9" s="186" t="s">
        <v>166</v>
      </c>
      <c r="D9" s="20">
        <v>12</v>
      </c>
      <c r="E9" s="20">
        <v>9</v>
      </c>
      <c r="F9" s="20">
        <v>6</v>
      </c>
      <c r="G9" s="20">
        <v>8</v>
      </c>
      <c r="H9" s="20"/>
      <c r="I9" s="20">
        <v>10</v>
      </c>
      <c r="J9" s="20">
        <v>8</v>
      </c>
      <c r="K9" s="20">
        <v>8</v>
      </c>
      <c r="L9" s="20">
        <v>9</v>
      </c>
      <c r="M9" s="20">
        <v>8</v>
      </c>
      <c r="N9" s="20"/>
      <c r="O9" s="30"/>
      <c r="P9" s="19">
        <f>IF(C9="","",SUM(D9:N9)-(O9))</f>
        <v>78</v>
      </c>
      <c r="Q9" s="104" t="s">
        <v>139</v>
      </c>
      <c r="R9" s="76">
        <f>SUM(D9:F9)</f>
        <v>27</v>
      </c>
      <c r="T9" s="338" t="s">
        <v>84</v>
      </c>
      <c r="U9" s="339"/>
      <c r="V9" s="106" t="s">
        <v>63</v>
      </c>
      <c r="W9" s="107">
        <v>279</v>
      </c>
    </row>
    <row r="10" spans="1:18" ht="15.75" customHeight="1">
      <c r="A10" s="196">
        <v>5</v>
      </c>
      <c r="B10" s="30">
        <v>2021</v>
      </c>
      <c r="C10" s="186" t="s">
        <v>161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0"/>
      <c r="P10" s="19">
        <f aca="true" t="shared" si="0" ref="P10:P13">IF(C10="","",SUM(D10:N10)-(O10))</f>
        <v>0</v>
      </c>
      <c r="Q10" s="104" t="s">
        <v>139</v>
      </c>
      <c r="R10" s="76">
        <f aca="true" t="shared" si="1" ref="R10:R45">SUM(D10:F10)</f>
        <v>0</v>
      </c>
    </row>
    <row r="11" spans="1:23" ht="15.75" customHeight="1">
      <c r="A11" s="196">
        <v>6</v>
      </c>
      <c r="B11" s="30">
        <v>2021</v>
      </c>
      <c r="C11" s="186" t="s">
        <v>170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0"/>
      <c r="P11" s="19">
        <f t="shared" si="0"/>
        <v>0</v>
      </c>
      <c r="Q11" s="104" t="s">
        <v>139</v>
      </c>
      <c r="R11" s="76">
        <f t="shared" si="1"/>
        <v>0</v>
      </c>
      <c r="T11" s="338" t="s">
        <v>81</v>
      </c>
      <c r="U11" s="339"/>
      <c r="V11" s="106" t="s">
        <v>63</v>
      </c>
      <c r="W11" s="107">
        <v>279</v>
      </c>
    </row>
    <row r="12" spans="1:18" ht="15.75" customHeight="1">
      <c r="A12" s="196">
        <v>7</v>
      </c>
      <c r="B12" s="30">
        <v>2021</v>
      </c>
      <c r="C12" s="186" t="s">
        <v>162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0"/>
      <c r="P12" s="19">
        <f t="shared" si="0"/>
        <v>0</v>
      </c>
      <c r="Q12" s="104" t="s">
        <v>139</v>
      </c>
      <c r="R12" s="76">
        <f t="shared" si="1"/>
        <v>0</v>
      </c>
    </row>
    <row r="13" spans="1:18" ht="15.75" customHeight="1">
      <c r="A13" s="196">
        <v>8</v>
      </c>
      <c r="B13" s="30">
        <v>2021</v>
      </c>
      <c r="C13" s="186" t="s">
        <v>156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0"/>
      <c r="P13" s="19">
        <f t="shared" si="0"/>
        <v>0</v>
      </c>
      <c r="Q13" s="104" t="s">
        <v>139</v>
      </c>
      <c r="R13" s="76">
        <f t="shared" si="1"/>
        <v>0</v>
      </c>
    </row>
    <row r="14" spans="1:18" ht="15.75" customHeight="1">
      <c r="A14" s="196"/>
      <c r="B14" s="197"/>
      <c r="C14" s="18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9"/>
      <c r="Q14" s="104"/>
      <c r="R14" s="76">
        <f t="shared" si="1"/>
        <v>0</v>
      </c>
    </row>
    <row r="15" spans="1:18" ht="15.75" customHeight="1">
      <c r="A15" s="196"/>
      <c r="B15" s="197"/>
      <c r="C15" s="18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104"/>
      <c r="R15" s="76">
        <f t="shared" si="1"/>
        <v>0</v>
      </c>
    </row>
    <row r="16" spans="1:18" ht="15.75" customHeight="1">
      <c r="A16" s="196"/>
      <c r="B16" s="197"/>
      <c r="C16" s="18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9"/>
      <c r="Q16" s="104"/>
      <c r="R16" s="76">
        <f t="shared" si="1"/>
        <v>0</v>
      </c>
    </row>
    <row r="17" spans="1:18" ht="15.75" customHeight="1">
      <c r="A17" s="196"/>
      <c r="B17" s="197"/>
      <c r="C17" s="18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04"/>
      <c r="R17" s="76">
        <f t="shared" si="1"/>
        <v>0</v>
      </c>
    </row>
    <row r="18" spans="1:18" ht="15.75" customHeight="1">
      <c r="A18" s="196"/>
      <c r="B18" s="197"/>
      <c r="C18" s="18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04"/>
      <c r="R18" s="76">
        <f t="shared" si="1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04"/>
      <c r="R19" s="76">
        <f t="shared" si="1"/>
        <v>0</v>
      </c>
    </row>
    <row r="20" spans="1:22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04"/>
      <c r="R20" s="76">
        <f t="shared" si="1"/>
        <v>0</v>
      </c>
      <c r="V20" s="1" t="s">
        <v>70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04"/>
      <c r="R21" s="76">
        <f t="shared" si="1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104"/>
      <c r="R22" s="76">
        <f t="shared" si="1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/>
      <c r="Q23" s="61"/>
      <c r="R23" s="76">
        <f t="shared" si="1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104"/>
      <c r="R24" s="76">
        <f t="shared" si="1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/>
      <c r="Q25" s="104"/>
      <c r="R25" s="76">
        <f t="shared" si="1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104"/>
      <c r="R26" s="76">
        <f t="shared" si="1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/>
      <c r="Q27" s="104"/>
      <c r="R27" s="76">
        <f t="shared" si="1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/>
      <c r="Q28" s="104"/>
      <c r="R28" s="76">
        <f t="shared" si="1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/>
      <c r="Q29" s="61"/>
      <c r="R29" s="76">
        <f t="shared" si="1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/>
      <c r="Q30" s="61"/>
      <c r="R30" s="76">
        <f t="shared" si="1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/>
      <c r="Q31" s="61"/>
      <c r="R31" s="76">
        <f t="shared" si="1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/>
      <c r="Q32" s="104"/>
      <c r="R32" s="76">
        <f t="shared" si="1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/>
      <c r="Q33" s="104"/>
      <c r="R33" s="76">
        <f t="shared" si="1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/>
      <c r="Q34" s="104"/>
      <c r="R34" s="76">
        <f t="shared" si="1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/>
      <c r="Q35" s="104"/>
      <c r="R35" s="76">
        <f t="shared" si="1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/>
      <c r="Q36" s="104"/>
      <c r="R36" s="76">
        <f t="shared" si="1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/>
      <c r="Q37" s="104"/>
      <c r="R37" s="76">
        <f t="shared" si="1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/>
      <c r="Q38" s="104"/>
      <c r="R38" s="76">
        <f t="shared" si="1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/>
      <c r="Q39" s="104"/>
      <c r="R39" s="76">
        <f t="shared" si="1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/>
      <c r="Q40" s="104"/>
      <c r="R40" s="76">
        <f t="shared" si="1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/>
      <c r="Q41" s="104"/>
      <c r="R41" s="76">
        <f t="shared" si="1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/>
      <c r="Q42" s="104"/>
      <c r="R42" s="76">
        <f t="shared" si="1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/>
      <c r="Q43" s="104"/>
      <c r="R43" s="76">
        <f t="shared" si="1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/>
      <c r="Q44" s="104"/>
      <c r="R44" s="76">
        <f t="shared" si="1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/>
      <c r="Q45" s="104"/>
      <c r="R45" s="76">
        <f t="shared" si="1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W16" sqref="W16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77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>
        <v>2</v>
      </c>
      <c r="Z1" s="24" t="s">
        <v>104</v>
      </c>
      <c r="AA1" s="24">
        <v>4</v>
      </c>
    </row>
    <row r="2" spans="2:26" ht="15.75" customHeight="1">
      <c r="B2" s="325" t="s">
        <v>99</v>
      </c>
      <c r="C2" s="326"/>
      <c r="D2" s="314"/>
      <c r="E2" s="307" t="s">
        <v>78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34"/>
      <c r="S2" s="315"/>
      <c r="T2" s="166" t="s">
        <v>85</v>
      </c>
      <c r="U2" s="164">
        <f>SUM(P6:P17)</f>
        <v>559</v>
      </c>
      <c r="V2" s="109" t="s">
        <v>101</v>
      </c>
      <c r="W2" s="24"/>
      <c r="X2" s="199" t="s">
        <v>103</v>
      </c>
      <c r="Y2" s="24"/>
      <c r="Z2" s="24" t="s">
        <v>105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178</v>
      </c>
      <c r="V3" s="305" t="s">
        <v>106</v>
      </c>
      <c r="W3" s="306"/>
      <c r="X3" s="200">
        <f>SUM(W1*4+W2*4+Y1*2+Y2*2+AA1+AA2)</f>
        <v>8</v>
      </c>
    </row>
    <row r="4" spans="3:21" ht="23.25" customHeight="1">
      <c r="C4" s="330"/>
      <c r="D4" s="331"/>
      <c r="E4" s="331"/>
      <c r="F4" s="336">
        <v>559</v>
      </c>
      <c r="G4" s="337"/>
      <c r="H4" s="334"/>
      <c r="I4" s="335"/>
      <c r="J4" s="335"/>
      <c r="K4" s="335"/>
      <c r="L4" s="340">
        <v>178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30"/>
      <c r="U5" s="342"/>
      <c r="V5" s="13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2020</v>
      </c>
      <c r="C6" s="189">
        <v>96</v>
      </c>
      <c r="D6" s="20">
        <v>16</v>
      </c>
      <c r="E6" s="20">
        <v>10</v>
      </c>
      <c r="F6" s="20">
        <v>7</v>
      </c>
      <c r="G6" s="20">
        <v>8</v>
      </c>
      <c r="H6" s="20">
        <v>9</v>
      </c>
      <c r="I6" s="20">
        <v>12</v>
      </c>
      <c r="J6" s="20">
        <v>9</v>
      </c>
      <c r="K6" s="20">
        <v>10</v>
      </c>
      <c r="L6" s="20">
        <v>9</v>
      </c>
      <c r="M6" s="20">
        <v>10</v>
      </c>
      <c r="N6" s="20">
        <v>1</v>
      </c>
      <c r="O6" s="21"/>
      <c r="P6" s="19">
        <f aca="true" t="shared" si="0" ref="P6:P21">IF(C6="","",SUM(D6:N6)-(O6))</f>
        <v>101</v>
      </c>
      <c r="Q6" s="61" t="s">
        <v>138</v>
      </c>
      <c r="R6" s="76">
        <f>SUM(D6:F6)</f>
        <v>33</v>
      </c>
    </row>
    <row r="7" spans="1:23" ht="15.75" customHeight="1">
      <c r="A7" s="196">
        <v>2</v>
      </c>
      <c r="B7" s="30">
        <v>2020</v>
      </c>
      <c r="C7" s="189">
        <v>26</v>
      </c>
      <c r="D7" s="30">
        <v>12</v>
      </c>
      <c r="E7" s="30">
        <v>9</v>
      </c>
      <c r="F7" s="30">
        <v>6</v>
      </c>
      <c r="G7" s="30">
        <v>8</v>
      </c>
      <c r="H7" s="30">
        <v>9</v>
      </c>
      <c r="I7" s="30">
        <v>11</v>
      </c>
      <c r="J7" s="30">
        <v>9</v>
      </c>
      <c r="K7" s="30">
        <v>9</v>
      </c>
      <c r="L7" s="30">
        <v>8</v>
      </c>
      <c r="M7" s="30">
        <v>9</v>
      </c>
      <c r="N7" s="30"/>
      <c r="O7" s="30"/>
      <c r="P7" s="19">
        <f t="shared" si="0"/>
        <v>90</v>
      </c>
      <c r="Q7" s="104" t="s">
        <v>138</v>
      </c>
      <c r="R7" s="76">
        <f>SUM(D7:F7)</f>
        <v>27</v>
      </c>
      <c r="T7" s="338" t="s">
        <v>82</v>
      </c>
      <c r="U7" s="339"/>
      <c r="V7" s="106" t="s">
        <v>63</v>
      </c>
      <c r="W7" s="213" t="s">
        <v>137</v>
      </c>
    </row>
    <row r="8" spans="1:23" ht="15.75" customHeight="1">
      <c r="A8" s="196">
        <v>3</v>
      </c>
      <c r="B8" s="30">
        <v>2020</v>
      </c>
      <c r="C8" s="189">
        <v>46</v>
      </c>
      <c r="D8" s="30">
        <v>12</v>
      </c>
      <c r="E8" s="30">
        <v>9</v>
      </c>
      <c r="F8" s="30">
        <v>6</v>
      </c>
      <c r="G8" s="30">
        <v>6</v>
      </c>
      <c r="H8" s="30">
        <v>9</v>
      </c>
      <c r="I8" s="30">
        <v>10</v>
      </c>
      <c r="J8" s="30">
        <v>8</v>
      </c>
      <c r="K8" s="30">
        <v>9</v>
      </c>
      <c r="L8" s="30">
        <v>9</v>
      </c>
      <c r="M8" s="30">
        <v>9</v>
      </c>
      <c r="N8" s="30"/>
      <c r="O8" s="30"/>
      <c r="P8" s="19">
        <f t="shared" si="0"/>
        <v>87</v>
      </c>
      <c r="Q8" s="104" t="s">
        <v>138</v>
      </c>
      <c r="R8" s="76">
        <f>SUM(D8:F8)</f>
        <v>27</v>
      </c>
      <c r="T8" s="338" t="s">
        <v>83</v>
      </c>
      <c r="U8" s="339"/>
      <c r="V8" s="106" t="s">
        <v>63</v>
      </c>
      <c r="W8" s="114">
        <v>369</v>
      </c>
    </row>
    <row r="9" spans="1:23" ht="15.75" customHeight="1">
      <c r="A9" s="196">
        <v>4</v>
      </c>
      <c r="B9" s="30">
        <v>2020</v>
      </c>
      <c r="C9" s="189">
        <v>7</v>
      </c>
      <c r="D9" s="30">
        <v>13</v>
      </c>
      <c r="E9" s="30">
        <v>9</v>
      </c>
      <c r="F9" s="30">
        <v>6</v>
      </c>
      <c r="G9" s="30">
        <v>7</v>
      </c>
      <c r="H9" s="30">
        <v>9</v>
      </c>
      <c r="I9" s="30">
        <v>11</v>
      </c>
      <c r="J9" s="30">
        <v>10</v>
      </c>
      <c r="K9" s="30">
        <v>8</v>
      </c>
      <c r="L9" s="30">
        <v>9</v>
      </c>
      <c r="M9" s="30">
        <v>9</v>
      </c>
      <c r="N9" s="30"/>
      <c r="O9" s="30"/>
      <c r="P9" s="19">
        <f t="shared" si="0"/>
        <v>91</v>
      </c>
      <c r="Q9" s="61" t="s">
        <v>138</v>
      </c>
      <c r="R9" s="76">
        <f>SUM(D9:F9)</f>
        <v>28</v>
      </c>
      <c r="T9" s="338" t="s">
        <v>84</v>
      </c>
      <c r="U9" s="339"/>
      <c r="V9" s="106" t="s">
        <v>63</v>
      </c>
      <c r="W9" s="114">
        <v>190</v>
      </c>
    </row>
    <row r="10" spans="1:18" ht="15.75" customHeight="1">
      <c r="A10" s="196">
        <v>5</v>
      </c>
      <c r="B10" s="30">
        <v>2020</v>
      </c>
      <c r="C10" s="189" t="s">
        <v>147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9">
        <f t="shared" si="0"/>
        <v>0</v>
      </c>
      <c r="Q10" s="61" t="s">
        <v>140</v>
      </c>
      <c r="R10" s="76">
        <f aca="true" t="shared" si="1" ref="R10:R45">SUM(D10:F10)</f>
        <v>0</v>
      </c>
    </row>
    <row r="11" spans="1:23" ht="15.75" customHeight="1">
      <c r="A11" s="196">
        <v>6</v>
      </c>
      <c r="B11" s="30">
        <v>2020</v>
      </c>
      <c r="C11" s="189" t="s">
        <v>148</v>
      </c>
      <c r="D11" s="30">
        <v>18</v>
      </c>
      <c r="E11" s="30">
        <v>10</v>
      </c>
      <c r="F11" s="30">
        <v>7</v>
      </c>
      <c r="G11" s="30">
        <v>9</v>
      </c>
      <c r="H11" s="30">
        <v>10</v>
      </c>
      <c r="I11" s="30">
        <v>12</v>
      </c>
      <c r="J11" s="30">
        <v>10</v>
      </c>
      <c r="K11" s="30">
        <v>9</v>
      </c>
      <c r="L11" s="30">
        <v>9</v>
      </c>
      <c r="M11" s="30">
        <v>10</v>
      </c>
      <c r="N11" s="30">
        <v>3</v>
      </c>
      <c r="O11" s="105"/>
      <c r="P11" s="19">
        <f t="shared" si="0"/>
        <v>107</v>
      </c>
      <c r="Q11" s="61" t="s">
        <v>140</v>
      </c>
      <c r="R11" s="76">
        <f t="shared" si="1"/>
        <v>35</v>
      </c>
      <c r="T11" s="338" t="s">
        <v>81</v>
      </c>
      <c r="U11" s="339"/>
      <c r="V11" s="106" t="s">
        <v>63</v>
      </c>
      <c r="W11" s="114">
        <v>559</v>
      </c>
    </row>
    <row r="12" spans="1:18" ht="15.75" customHeight="1">
      <c r="A12" s="196">
        <v>7</v>
      </c>
      <c r="B12" s="30">
        <v>2020</v>
      </c>
      <c r="C12" s="189" t="s">
        <v>149</v>
      </c>
      <c r="D12" s="20">
        <v>13</v>
      </c>
      <c r="E12" s="20">
        <v>9</v>
      </c>
      <c r="F12" s="20">
        <v>6</v>
      </c>
      <c r="G12" s="20">
        <v>8</v>
      </c>
      <c r="H12" s="20"/>
      <c r="I12" s="20">
        <v>11</v>
      </c>
      <c r="J12" s="20">
        <v>9</v>
      </c>
      <c r="K12" s="20">
        <v>9</v>
      </c>
      <c r="L12" s="20">
        <v>9</v>
      </c>
      <c r="M12" s="20">
        <v>9</v>
      </c>
      <c r="N12" s="20"/>
      <c r="O12" s="112"/>
      <c r="P12" s="19">
        <f t="shared" si="0"/>
        <v>83</v>
      </c>
      <c r="Q12" s="61" t="s">
        <v>140</v>
      </c>
      <c r="R12" s="76">
        <f t="shared" si="1"/>
        <v>28</v>
      </c>
    </row>
    <row r="13" spans="1:18" ht="15.75" customHeight="1">
      <c r="A13" s="196">
        <v>8</v>
      </c>
      <c r="B13" s="30">
        <v>2020</v>
      </c>
      <c r="C13" s="189" t="s">
        <v>146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05"/>
      <c r="P13" s="19">
        <f t="shared" si="0"/>
        <v>0</v>
      </c>
      <c r="Q13" s="61"/>
      <c r="R13" s="76">
        <f t="shared" si="1"/>
        <v>0</v>
      </c>
    </row>
    <row r="14" spans="1:18" ht="15.75" customHeight="1">
      <c r="A14" s="196"/>
      <c r="B14" s="197"/>
      <c r="C14" s="18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12"/>
      <c r="P14" s="19" t="str">
        <f t="shared" si="0"/>
        <v/>
      </c>
      <c r="Q14" s="104"/>
      <c r="R14" s="76">
        <f t="shared" si="1"/>
        <v>0</v>
      </c>
    </row>
    <row r="15" spans="1:18" ht="15.75" customHeight="1">
      <c r="A15" s="196"/>
      <c r="B15" s="197"/>
      <c r="C15" s="18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12"/>
      <c r="P15" s="19" t="str">
        <f t="shared" si="0"/>
        <v/>
      </c>
      <c r="Q15" s="104"/>
      <c r="R15" s="76">
        <f t="shared" si="1"/>
        <v>0</v>
      </c>
    </row>
    <row r="16" spans="1:18" ht="15.75" customHeight="1">
      <c r="A16" s="196"/>
      <c r="B16" s="197"/>
      <c r="C16" s="18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12"/>
      <c r="P16" s="19" t="str">
        <f t="shared" si="0"/>
        <v/>
      </c>
      <c r="Q16" s="104"/>
      <c r="R16" s="76">
        <f t="shared" si="1"/>
        <v>0</v>
      </c>
    </row>
    <row r="17" spans="1:18" ht="15.75" customHeight="1">
      <c r="A17" s="196"/>
      <c r="B17" s="197"/>
      <c r="C17" s="18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05"/>
      <c r="P17" s="19" t="str">
        <f t="shared" si="0"/>
        <v/>
      </c>
      <c r="Q17" s="104"/>
      <c r="R17" s="76">
        <f t="shared" si="1"/>
        <v>0</v>
      </c>
    </row>
    <row r="18" spans="1:18" ht="15.75" customHeight="1">
      <c r="A18" s="196"/>
      <c r="B18" s="197"/>
      <c r="C18" s="18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05"/>
      <c r="P18" s="19" t="str">
        <f t="shared" si="0"/>
        <v/>
      </c>
      <c r="Q18" s="104"/>
      <c r="R18" s="76">
        <f t="shared" si="1"/>
        <v>0</v>
      </c>
    </row>
    <row r="19" spans="1:18" ht="15.75" customHeight="1">
      <c r="A19" s="196"/>
      <c r="B19" s="197"/>
      <c r="C19" s="18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 t="str">
        <f t="shared" si="0"/>
        <v/>
      </c>
      <c r="Q19" s="104"/>
      <c r="R19" s="76">
        <f t="shared" si="1"/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0"/>
        <v/>
      </c>
      <c r="Q20" s="104"/>
      <c r="R20" s="76">
        <f t="shared" si="1"/>
        <v>0</v>
      </c>
    </row>
    <row r="21" spans="1:18" ht="15.75" customHeight="1">
      <c r="A21" s="196"/>
      <c r="B21" s="197"/>
      <c r="C21" s="18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9" t="str">
        <f t="shared" si="0"/>
        <v/>
      </c>
      <c r="Q21" s="104"/>
      <c r="R21" s="76">
        <f t="shared" si="1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aca="true" t="shared" si="2" ref="P22:P45">IF(C22="","",SUM(D22:N22)-(O22))</f>
        <v/>
      </c>
      <c r="Q22" s="104"/>
      <c r="R22" s="76">
        <f t="shared" si="1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2"/>
        <v/>
      </c>
      <c r="Q23" s="61"/>
      <c r="R23" s="76">
        <f t="shared" si="1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2"/>
        <v/>
      </c>
      <c r="Q24" s="104"/>
      <c r="R24" s="76">
        <f t="shared" si="1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2"/>
        <v/>
      </c>
      <c r="Q25" s="104"/>
      <c r="R25" s="76">
        <f t="shared" si="1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2"/>
        <v/>
      </c>
      <c r="Q26" s="104"/>
      <c r="R26" s="76">
        <f t="shared" si="1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2"/>
        <v/>
      </c>
      <c r="Q27" s="104"/>
      <c r="R27" s="76">
        <f t="shared" si="1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2"/>
        <v/>
      </c>
      <c r="Q28" s="104"/>
      <c r="R28" s="76">
        <f t="shared" si="1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2"/>
        <v/>
      </c>
      <c r="Q29" s="61"/>
      <c r="R29" s="76">
        <f t="shared" si="1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2"/>
        <v/>
      </c>
      <c r="Q30" s="61"/>
      <c r="R30" s="76">
        <f t="shared" si="1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2"/>
        <v/>
      </c>
      <c r="Q31" s="61"/>
      <c r="R31" s="76">
        <f t="shared" si="1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2"/>
        <v/>
      </c>
      <c r="Q32" s="104"/>
      <c r="R32" s="76">
        <f t="shared" si="1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2"/>
        <v/>
      </c>
      <c r="Q33" s="104"/>
      <c r="R33" s="76">
        <f t="shared" si="1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2"/>
        <v/>
      </c>
      <c r="Q34" s="104"/>
      <c r="R34" s="76">
        <f t="shared" si="1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2"/>
        <v/>
      </c>
      <c r="Q35" s="104"/>
      <c r="R35" s="76">
        <f t="shared" si="1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2"/>
        <v/>
      </c>
      <c r="Q36" s="104"/>
      <c r="R36" s="76">
        <f t="shared" si="1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2"/>
        <v/>
      </c>
      <c r="Q37" s="104"/>
      <c r="R37" s="76">
        <f t="shared" si="1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t="shared" si="2"/>
        <v/>
      </c>
      <c r="Q38" s="104"/>
      <c r="R38" s="76">
        <f t="shared" si="1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2"/>
        <v/>
      </c>
      <c r="Q39" s="104"/>
      <c r="R39" s="76">
        <f t="shared" si="1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2"/>
        <v/>
      </c>
      <c r="Q40" s="104"/>
      <c r="R40" s="76">
        <f t="shared" si="1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2"/>
        <v/>
      </c>
      <c r="Q41" s="104"/>
      <c r="R41" s="76">
        <f t="shared" si="1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2"/>
        <v/>
      </c>
      <c r="Q42" s="104"/>
      <c r="R42" s="76">
        <f t="shared" si="1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2"/>
        <v/>
      </c>
      <c r="Q43" s="104"/>
      <c r="R43" s="76">
        <f t="shared" si="1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2"/>
        <v/>
      </c>
      <c r="Q44" s="104"/>
      <c r="R44" s="76">
        <f t="shared" si="1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2"/>
        <v/>
      </c>
      <c r="Q45" s="104"/>
      <c r="R45" s="76">
        <f t="shared" si="1"/>
        <v>0</v>
      </c>
    </row>
  </sheetData>
  <mergeCells count="22">
    <mergeCell ref="T11:U11"/>
    <mergeCell ref="T7:U7"/>
    <mergeCell ref="T8:U8"/>
    <mergeCell ref="T9:U9"/>
    <mergeCell ref="L4:M4"/>
    <mergeCell ref="P4:Q4"/>
    <mergeCell ref="S4:S5"/>
    <mergeCell ref="U4:U5"/>
    <mergeCell ref="B1:D1"/>
    <mergeCell ref="B2:D2"/>
    <mergeCell ref="C3:E4"/>
    <mergeCell ref="H3:K4"/>
    <mergeCell ref="F4:G4"/>
    <mergeCell ref="V3:W3"/>
    <mergeCell ref="E1:L1"/>
    <mergeCell ref="E2:G2"/>
    <mergeCell ref="H2:J2"/>
    <mergeCell ref="K2:L2"/>
    <mergeCell ref="S2:S3"/>
    <mergeCell ref="L3:M3"/>
    <mergeCell ref="N3:O4"/>
    <mergeCell ref="P3:Q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workbookViewId="0" topLeftCell="A1">
      <pane ySplit="5" topLeftCell="A6" activePane="bottomLeft" state="frozen"/>
      <selection pane="topLeft" activeCell="A56" sqref="A56:W57"/>
      <selection pane="bottomLeft" activeCell="C15" sqref="C15"/>
    </sheetView>
  </sheetViews>
  <sheetFormatPr defaultColWidth="9.140625" defaultRowHeight="15.75" customHeight="1"/>
  <cols>
    <col min="1" max="1" width="3.28125" style="1" customWidth="1"/>
    <col min="2" max="2" width="8.7109375" style="1" customWidth="1"/>
    <col min="3" max="3" width="7.140625" style="17" customWidth="1"/>
    <col min="4" max="14" width="4.28125" style="24" customWidth="1"/>
    <col min="15" max="15" width="4.8515625" style="24" customWidth="1"/>
    <col min="16" max="16" width="5.421875" style="1" customWidth="1"/>
    <col min="17" max="17" width="5.421875" style="5" customWidth="1"/>
    <col min="18" max="18" width="9.7109375" style="1" customWidth="1"/>
    <col min="19" max="19" width="9.140625" style="1" customWidth="1"/>
    <col min="20" max="20" width="12.421875" style="1" customWidth="1"/>
    <col min="21" max="21" width="11.57421875" style="1" customWidth="1"/>
    <col min="22" max="16384" width="9.140625" style="1" customWidth="1"/>
  </cols>
  <sheetData>
    <row r="1" spans="2:27" ht="15.75" customHeight="1">
      <c r="B1" s="322" t="s">
        <v>44</v>
      </c>
      <c r="C1" s="323"/>
      <c r="D1" s="324"/>
      <c r="E1" s="307" t="s">
        <v>116</v>
      </c>
      <c r="F1" s="307"/>
      <c r="G1" s="307"/>
      <c r="H1" s="307"/>
      <c r="I1" s="307"/>
      <c r="J1" s="308"/>
      <c r="K1" s="308"/>
      <c r="L1" s="309"/>
      <c r="S1" s="102"/>
      <c r="T1" s="103"/>
      <c r="V1" s="24" t="s">
        <v>100</v>
      </c>
      <c r="W1" s="24"/>
      <c r="X1" s="199" t="s">
        <v>102</v>
      </c>
      <c r="Y1" s="24"/>
      <c r="Z1" s="24" t="s">
        <v>104</v>
      </c>
      <c r="AA1" s="24"/>
    </row>
    <row r="2" spans="2:27" ht="15.75" customHeight="1">
      <c r="B2" s="325" t="s">
        <v>99</v>
      </c>
      <c r="C2" s="326"/>
      <c r="D2" s="314"/>
      <c r="E2" s="307" t="s">
        <v>117</v>
      </c>
      <c r="F2" s="307"/>
      <c r="G2" s="310"/>
      <c r="H2" s="311" t="s">
        <v>56</v>
      </c>
      <c r="I2" s="312"/>
      <c r="J2" s="312"/>
      <c r="K2" s="313" t="s">
        <v>57</v>
      </c>
      <c r="L2" s="314"/>
      <c r="M2" s="162"/>
      <c r="N2" s="155"/>
      <c r="O2" s="109"/>
      <c r="P2" s="109"/>
      <c r="Q2" s="180"/>
      <c r="S2" s="315"/>
      <c r="T2" s="166" t="s">
        <v>85</v>
      </c>
      <c r="U2" s="164">
        <f>SUM(P6:P16)</f>
        <v>923</v>
      </c>
      <c r="V2" s="109" t="s">
        <v>101</v>
      </c>
      <c r="W2" s="24">
        <v>1</v>
      </c>
      <c r="X2" s="199" t="s">
        <v>103</v>
      </c>
      <c r="Y2" s="24">
        <v>2</v>
      </c>
      <c r="Z2" s="24" t="s">
        <v>105</v>
      </c>
      <c r="AA2" s="24">
        <v>4</v>
      </c>
    </row>
    <row r="3" spans="3:24" ht="25.5" customHeight="1">
      <c r="C3" s="327" t="s">
        <v>62</v>
      </c>
      <c r="D3" s="328"/>
      <c r="E3" s="329"/>
      <c r="F3" s="156" t="s">
        <v>42</v>
      </c>
      <c r="G3" s="157"/>
      <c r="H3" s="332" t="s">
        <v>80</v>
      </c>
      <c r="I3" s="333"/>
      <c r="J3" s="333"/>
      <c r="K3" s="333"/>
      <c r="L3" s="317" t="s">
        <v>42</v>
      </c>
      <c r="M3" s="318"/>
      <c r="N3" s="319"/>
      <c r="O3" s="320"/>
      <c r="P3" s="258"/>
      <c r="Q3" s="321"/>
      <c r="S3" s="316"/>
      <c r="T3" s="165" t="s">
        <v>86</v>
      </c>
      <c r="U3" s="163">
        <f>SUM(R6:R13)</f>
        <v>228</v>
      </c>
      <c r="V3" s="305" t="s">
        <v>106</v>
      </c>
      <c r="W3" s="306"/>
      <c r="X3" s="200">
        <f>SUM(W1*4+W2*4+Y1*2+Y2*2+AA1+AA2)</f>
        <v>12</v>
      </c>
    </row>
    <row r="4" spans="3:21" ht="23.25" customHeight="1">
      <c r="C4" s="330"/>
      <c r="D4" s="331"/>
      <c r="E4" s="331"/>
      <c r="F4" s="336">
        <v>923</v>
      </c>
      <c r="G4" s="337"/>
      <c r="H4" s="334"/>
      <c r="I4" s="335"/>
      <c r="J4" s="335"/>
      <c r="K4" s="335"/>
      <c r="L4" s="340">
        <v>228</v>
      </c>
      <c r="M4" s="341"/>
      <c r="N4" s="319"/>
      <c r="O4" s="320"/>
      <c r="P4" s="342"/>
      <c r="Q4" s="343"/>
      <c r="S4" s="344"/>
      <c r="T4" s="109"/>
      <c r="U4" s="346"/>
    </row>
    <row r="5" spans="1:82" s="40" customFormat="1" ht="25.5" customHeight="1">
      <c r="A5" s="184"/>
      <c r="B5" s="195" t="s">
        <v>98</v>
      </c>
      <c r="C5" s="185" t="s">
        <v>0</v>
      </c>
      <c r="D5" s="38" t="s">
        <v>2</v>
      </c>
      <c r="E5" s="38" t="s">
        <v>3</v>
      </c>
      <c r="F5" s="38" t="s">
        <v>4</v>
      </c>
      <c r="G5" s="38" t="s">
        <v>21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19</v>
      </c>
      <c r="M5" s="38" t="s">
        <v>30</v>
      </c>
      <c r="N5" s="158" t="s">
        <v>17</v>
      </c>
      <c r="O5" s="159" t="s">
        <v>9</v>
      </c>
      <c r="P5" s="160" t="s">
        <v>41</v>
      </c>
      <c r="Q5" s="161" t="s">
        <v>40</v>
      </c>
      <c r="R5" s="64" t="s">
        <v>38</v>
      </c>
      <c r="S5" s="345"/>
      <c r="T5" s="180"/>
      <c r="U5" s="342"/>
      <c r="V5" s="180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18" ht="15.75" customHeight="1">
      <c r="A6" s="196">
        <v>1</v>
      </c>
      <c r="B6" s="30">
        <v>2021</v>
      </c>
      <c r="C6" s="187">
        <v>5</v>
      </c>
      <c r="D6" s="20">
        <v>15</v>
      </c>
      <c r="E6" s="20">
        <v>9</v>
      </c>
      <c r="F6" s="20">
        <v>9</v>
      </c>
      <c r="G6" s="20">
        <v>8</v>
      </c>
      <c r="H6" s="20">
        <v>10</v>
      </c>
      <c r="I6" s="20">
        <v>11</v>
      </c>
      <c r="J6" s="20">
        <v>9</v>
      </c>
      <c r="K6" s="20">
        <v>10</v>
      </c>
      <c r="L6" s="20">
        <v>9</v>
      </c>
      <c r="M6" s="20">
        <v>9</v>
      </c>
      <c r="N6" s="20">
        <v>1</v>
      </c>
      <c r="O6" s="21"/>
      <c r="P6" s="19">
        <f aca="true" t="shared" si="0" ref="P6:P17">IF(C6="","",SUM(D6:N6)-(O6))</f>
        <v>100</v>
      </c>
      <c r="Q6" s="104" t="s">
        <v>136</v>
      </c>
      <c r="R6" s="76">
        <f>SUM(D6:F6)</f>
        <v>33</v>
      </c>
    </row>
    <row r="7" spans="1:23" ht="15.75" customHeight="1">
      <c r="A7" s="196">
        <v>2</v>
      </c>
      <c r="B7" s="30">
        <v>2021</v>
      </c>
      <c r="C7" s="187">
        <v>4</v>
      </c>
      <c r="D7" s="20">
        <v>13</v>
      </c>
      <c r="E7" s="20">
        <v>9</v>
      </c>
      <c r="F7" s="20">
        <v>9</v>
      </c>
      <c r="G7" s="20">
        <v>9</v>
      </c>
      <c r="H7" s="20">
        <v>9</v>
      </c>
      <c r="I7" s="20">
        <v>11</v>
      </c>
      <c r="J7" s="20">
        <v>9</v>
      </c>
      <c r="K7" s="20">
        <v>9</v>
      </c>
      <c r="L7" s="20">
        <v>9</v>
      </c>
      <c r="M7" s="20">
        <v>9</v>
      </c>
      <c r="N7" s="20"/>
      <c r="O7" s="21"/>
      <c r="P7" s="19">
        <f t="shared" si="0"/>
        <v>96</v>
      </c>
      <c r="Q7" s="104" t="s">
        <v>136</v>
      </c>
      <c r="R7" s="76">
        <f aca="true" t="shared" si="1" ref="R7:R18">SUM(D6:F6)</f>
        <v>33</v>
      </c>
      <c r="T7" s="338" t="s">
        <v>82</v>
      </c>
      <c r="U7" s="339"/>
      <c r="V7" s="106" t="s">
        <v>63</v>
      </c>
      <c r="W7" s="114">
        <v>372</v>
      </c>
    </row>
    <row r="8" spans="1:23" ht="15.75" customHeight="1">
      <c r="A8" s="196">
        <v>3</v>
      </c>
      <c r="B8" s="30">
        <v>2021</v>
      </c>
      <c r="C8" s="187">
        <v>3</v>
      </c>
      <c r="D8" s="20">
        <v>12</v>
      </c>
      <c r="E8" s="20">
        <v>9</v>
      </c>
      <c r="F8" s="20">
        <v>9</v>
      </c>
      <c r="G8" s="20">
        <v>8</v>
      </c>
      <c r="H8" s="20">
        <v>9</v>
      </c>
      <c r="I8" s="20">
        <v>11</v>
      </c>
      <c r="J8" s="20">
        <v>9</v>
      </c>
      <c r="K8" s="20">
        <v>8</v>
      </c>
      <c r="L8" s="20">
        <v>8</v>
      </c>
      <c r="M8" s="20">
        <v>9</v>
      </c>
      <c r="N8" s="20"/>
      <c r="O8" s="21"/>
      <c r="P8" s="19">
        <f t="shared" si="0"/>
        <v>92</v>
      </c>
      <c r="Q8" s="104" t="s">
        <v>136</v>
      </c>
      <c r="R8" s="76">
        <f t="shared" si="1"/>
        <v>31</v>
      </c>
      <c r="T8" s="338" t="s">
        <v>83</v>
      </c>
      <c r="U8" s="339"/>
      <c r="V8" s="106" t="s">
        <v>63</v>
      </c>
      <c r="W8" s="114">
        <v>321</v>
      </c>
    </row>
    <row r="9" spans="1:23" ht="15.75" customHeight="1">
      <c r="A9" s="196">
        <v>4</v>
      </c>
      <c r="B9" s="30">
        <v>2021</v>
      </c>
      <c r="C9" s="187" t="s">
        <v>175</v>
      </c>
      <c r="D9" s="20">
        <v>12</v>
      </c>
      <c r="E9" s="20"/>
      <c r="F9" s="20">
        <v>9</v>
      </c>
      <c r="G9" s="20">
        <v>9</v>
      </c>
      <c r="H9" s="20">
        <v>9</v>
      </c>
      <c r="I9" s="20">
        <v>12</v>
      </c>
      <c r="J9" s="20">
        <v>8</v>
      </c>
      <c r="K9" s="20">
        <v>9</v>
      </c>
      <c r="L9" s="20">
        <v>9</v>
      </c>
      <c r="M9" s="20">
        <v>9</v>
      </c>
      <c r="N9" s="20"/>
      <c r="O9" s="21"/>
      <c r="P9" s="19">
        <f t="shared" si="0"/>
        <v>86</v>
      </c>
      <c r="Q9" s="104" t="s">
        <v>140</v>
      </c>
      <c r="R9" s="76">
        <f t="shared" si="1"/>
        <v>30</v>
      </c>
      <c r="T9" s="338" t="s">
        <v>84</v>
      </c>
      <c r="U9" s="339"/>
      <c r="V9" s="106" t="s">
        <v>63</v>
      </c>
      <c r="W9" s="114">
        <v>308</v>
      </c>
    </row>
    <row r="10" spans="1:18" ht="15.75" customHeight="1">
      <c r="A10" s="196">
        <v>5</v>
      </c>
      <c r="B10" s="30">
        <v>2021</v>
      </c>
      <c r="C10" s="187">
        <v>6</v>
      </c>
      <c r="D10" s="20">
        <v>12</v>
      </c>
      <c r="E10" s="20">
        <v>9</v>
      </c>
      <c r="F10" s="20">
        <v>9</v>
      </c>
      <c r="G10" s="20">
        <v>8</v>
      </c>
      <c r="H10" s="20"/>
      <c r="I10" s="20">
        <v>11</v>
      </c>
      <c r="J10" s="20">
        <v>9</v>
      </c>
      <c r="K10" s="20">
        <v>9</v>
      </c>
      <c r="L10" s="20">
        <v>9</v>
      </c>
      <c r="M10" s="20">
        <v>8</v>
      </c>
      <c r="N10" s="20"/>
      <c r="O10" s="21"/>
      <c r="P10" s="19">
        <f t="shared" si="0"/>
        <v>84</v>
      </c>
      <c r="Q10" s="104" t="s">
        <v>136</v>
      </c>
      <c r="R10" s="76">
        <f t="shared" si="1"/>
        <v>21</v>
      </c>
    </row>
    <row r="11" spans="1:23" ht="15.75" customHeight="1">
      <c r="A11" s="196">
        <v>6</v>
      </c>
      <c r="B11" s="30">
        <v>2021</v>
      </c>
      <c r="C11" s="190">
        <v>9</v>
      </c>
      <c r="D11" s="20">
        <v>13</v>
      </c>
      <c r="E11" s="20">
        <v>9</v>
      </c>
      <c r="F11" s="20">
        <v>7</v>
      </c>
      <c r="G11" s="20">
        <v>8</v>
      </c>
      <c r="H11" s="20"/>
      <c r="I11" s="20">
        <v>12</v>
      </c>
      <c r="J11" s="20">
        <v>8</v>
      </c>
      <c r="K11" s="20">
        <v>8</v>
      </c>
      <c r="L11" s="20">
        <v>9</v>
      </c>
      <c r="M11" s="20">
        <v>9</v>
      </c>
      <c r="N11" s="20"/>
      <c r="O11" s="21"/>
      <c r="P11" s="19">
        <f t="shared" si="0"/>
        <v>83</v>
      </c>
      <c r="Q11" s="104" t="s">
        <v>138</v>
      </c>
      <c r="R11" s="76">
        <f t="shared" si="1"/>
        <v>30</v>
      </c>
      <c r="T11" s="338" t="s">
        <v>81</v>
      </c>
      <c r="U11" s="339"/>
      <c r="V11" s="106" t="s">
        <v>63</v>
      </c>
      <c r="W11" s="114">
        <f>SUM(P6:P13)</f>
        <v>706</v>
      </c>
    </row>
    <row r="12" spans="1:18" ht="15.75" customHeight="1">
      <c r="A12" s="196">
        <v>7</v>
      </c>
      <c r="B12" s="30">
        <v>2021</v>
      </c>
      <c r="C12" s="190">
        <v>62</v>
      </c>
      <c r="D12" s="20">
        <v>13</v>
      </c>
      <c r="E12" s="20"/>
      <c r="F12" s="20">
        <v>8</v>
      </c>
      <c r="G12" s="20">
        <v>8</v>
      </c>
      <c r="H12" s="20">
        <v>9</v>
      </c>
      <c r="I12" s="20">
        <v>12</v>
      </c>
      <c r="J12" s="20">
        <v>8</v>
      </c>
      <c r="K12" s="20">
        <v>8</v>
      </c>
      <c r="L12" s="20">
        <v>9</v>
      </c>
      <c r="M12" s="20">
        <v>8</v>
      </c>
      <c r="N12" s="20"/>
      <c r="O12" s="21"/>
      <c r="P12" s="19">
        <f t="shared" si="0"/>
        <v>83</v>
      </c>
      <c r="Q12" s="104" t="s">
        <v>138</v>
      </c>
      <c r="R12" s="76">
        <f t="shared" si="1"/>
        <v>29</v>
      </c>
    </row>
    <row r="13" spans="1:18" ht="15.75" customHeight="1">
      <c r="A13" s="196">
        <v>8</v>
      </c>
      <c r="B13" s="30">
        <v>2021</v>
      </c>
      <c r="C13" s="191" t="s">
        <v>176</v>
      </c>
      <c r="D13" s="20">
        <v>13</v>
      </c>
      <c r="E13" s="20"/>
      <c r="F13" s="20">
        <v>8</v>
      </c>
      <c r="G13" s="20">
        <v>8</v>
      </c>
      <c r="H13" s="20">
        <v>10</v>
      </c>
      <c r="I13" s="20">
        <v>11</v>
      </c>
      <c r="J13" s="20">
        <v>8</v>
      </c>
      <c r="K13" s="20">
        <v>8</v>
      </c>
      <c r="L13" s="20">
        <v>8</v>
      </c>
      <c r="M13" s="20">
        <v>8</v>
      </c>
      <c r="N13" s="20"/>
      <c r="O13" s="21"/>
      <c r="P13" s="19">
        <f t="shared" si="0"/>
        <v>82</v>
      </c>
      <c r="Q13" s="104" t="s">
        <v>140</v>
      </c>
      <c r="R13" s="76">
        <f t="shared" si="1"/>
        <v>21</v>
      </c>
    </row>
    <row r="14" spans="1:18" ht="15.75" customHeight="1">
      <c r="A14" s="196">
        <v>9</v>
      </c>
      <c r="B14" s="30">
        <v>2021</v>
      </c>
      <c r="C14" s="190" t="s">
        <v>168</v>
      </c>
      <c r="D14" s="20"/>
      <c r="E14" s="20">
        <v>9</v>
      </c>
      <c r="F14" s="20">
        <v>6</v>
      </c>
      <c r="G14" s="20">
        <v>8</v>
      </c>
      <c r="H14" s="20">
        <v>9</v>
      </c>
      <c r="I14" s="20">
        <v>11</v>
      </c>
      <c r="J14" s="20">
        <v>9</v>
      </c>
      <c r="K14" s="20">
        <v>9</v>
      </c>
      <c r="L14" s="20">
        <v>8</v>
      </c>
      <c r="M14" s="20">
        <v>8</v>
      </c>
      <c r="N14" s="20"/>
      <c r="O14" s="21"/>
      <c r="P14" s="19">
        <f t="shared" si="0"/>
        <v>77</v>
      </c>
      <c r="Q14" s="104" t="s">
        <v>138</v>
      </c>
      <c r="R14" s="76">
        <f t="shared" si="1"/>
        <v>21</v>
      </c>
    </row>
    <row r="15" spans="1:18" ht="15.75" customHeight="1">
      <c r="A15" s="196">
        <v>10</v>
      </c>
      <c r="B15" s="30">
        <v>2021</v>
      </c>
      <c r="C15" s="187" t="s">
        <v>151</v>
      </c>
      <c r="D15" s="20">
        <v>12</v>
      </c>
      <c r="E15" s="20"/>
      <c r="F15" s="20">
        <v>8</v>
      </c>
      <c r="G15" s="20">
        <v>9</v>
      </c>
      <c r="H15" s="20"/>
      <c r="I15" s="20">
        <v>11</v>
      </c>
      <c r="J15" s="20">
        <v>8</v>
      </c>
      <c r="K15" s="20">
        <v>8</v>
      </c>
      <c r="L15" s="20">
        <v>8</v>
      </c>
      <c r="M15" s="20">
        <v>8</v>
      </c>
      <c r="N15" s="20"/>
      <c r="O15" s="21"/>
      <c r="P15" s="19">
        <f t="shared" si="0"/>
        <v>72</v>
      </c>
      <c r="Q15" s="104" t="s">
        <v>140</v>
      </c>
      <c r="R15" s="76">
        <f t="shared" si="1"/>
        <v>15</v>
      </c>
    </row>
    <row r="16" spans="1:18" ht="15.75" customHeight="1">
      <c r="A16" s="196">
        <v>11</v>
      </c>
      <c r="B16" s="30">
        <v>2021</v>
      </c>
      <c r="C16" s="190">
        <v>59</v>
      </c>
      <c r="D16" s="20"/>
      <c r="E16" s="20"/>
      <c r="F16" s="20">
        <v>8</v>
      </c>
      <c r="G16" s="20">
        <v>8</v>
      </c>
      <c r="H16" s="20">
        <v>9</v>
      </c>
      <c r="I16" s="20">
        <v>11</v>
      </c>
      <c r="J16" s="20">
        <v>8</v>
      </c>
      <c r="K16" s="20">
        <v>8</v>
      </c>
      <c r="L16" s="20">
        <v>8</v>
      </c>
      <c r="M16" s="20">
        <v>8</v>
      </c>
      <c r="N16" s="20"/>
      <c r="O16" s="21"/>
      <c r="P16" s="19">
        <f t="shared" si="0"/>
        <v>68</v>
      </c>
      <c r="Q16" s="104" t="s">
        <v>138</v>
      </c>
      <c r="R16" s="76">
        <f t="shared" si="1"/>
        <v>20</v>
      </c>
    </row>
    <row r="17" spans="1:18" ht="15.75" customHeight="1">
      <c r="A17" s="196">
        <v>12</v>
      </c>
      <c r="B17" s="30">
        <v>2021</v>
      </c>
      <c r="C17" s="191" t="s">
        <v>174</v>
      </c>
      <c r="D17" s="20">
        <v>12</v>
      </c>
      <c r="E17" s="20"/>
      <c r="F17" s="20">
        <v>6</v>
      </c>
      <c r="G17" s="20">
        <v>7</v>
      </c>
      <c r="H17" s="20"/>
      <c r="I17" s="20">
        <v>11</v>
      </c>
      <c r="J17" s="20">
        <v>8</v>
      </c>
      <c r="K17" s="20">
        <v>8</v>
      </c>
      <c r="L17" s="20">
        <v>8</v>
      </c>
      <c r="M17" s="20">
        <v>8</v>
      </c>
      <c r="N17" s="20"/>
      <c r="O17" s="21"/>
      <c r="P17" s="19">
        <f t="shared" si="0"/>
        <v>68</v>
      </c>
      <c r="Q17" s="104" t="s">
        <v>140</v>
      </c>
      <c r="R17" s="76">
        <f t="shared" si="1"/>
        <v>8</v>
      </c>
    </row>
    <row r="18" spans="1:18" ht="15.75" customHeight="1">
      <c r="A18" s="196"/>
      <c r="B18" s="197"/>
      <c r="C18" s="19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9" t="str">
        <f aca="true" t="shared" si="2" ref="P18">IF(C18="","",SUM(D18:N18)-(O18))</f>
        <v/>
      </c>
      <c r="Q18" s="104"/>
      <c r="R18" s="76">
        <f t="shared" si="1"/>
        <v>18</v>
      </c>
    </row>
    <row r="19" spans="1:18" ht="15.75" customHeight="1">
      <c r="A19" s="196"/>
      <c r="B19" s="197"/>
      <c r="C19" s="19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9" t="str">
        <f aca="true" t="shared" si="3" ref="P19:P37">IF(C19="","",SUM(D19:N19)-(O19))</f>
        <v/>
      </c>
      <c r="Q19" s="104"/>
      <c r="R19" s="76">
        <f aca="true" t="shared" si="4" ref="R19:R45">SUM(D19:F19)</f>
        <v>0</v>
      </c>
    </row>
    <row r="20" spans="1:18" ht="15.75" customHeight="1">
      <c r="A20" s="196"/>
      <c r="B20" s="197"/>
      <c r="C20" s="18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 t="str">
        <f t="shared" si="3"/>
        <v/>
      </c>
      <c r="Q20" s="104"/>
      <c r="R20" s="76">
        <f t="shared" si="4"/>
        <v>0</v>
      </c>
    </row>
    <row r="21" spans="1:18" ht="15.75" customHeight="1">
      <c r="A21" s="196"/>
      <c r="B21" s="197"/>
      <c r="C21" s="18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 t="str">
        <f t="shared" si="3"/>
        <v/>
      </c>
      <c r="Q21" s="104"/>
      <c r="R21" s="76">
        <f t="shared" si="4"/>
        <v>0</v>
      </c>
    </row>
    <row r="22" spans="1:18" ht="15.75" customHeight="1">
      <c r="A22" s="196"/>
      <c r="B22" s="197"/>
      <c r="C22" s="18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19" t="str">
        <f t="shared" si="3"/>
        <v/>
      </c>
      <c r="Q22" s="104"/>
      <c r="R22" s="76">
        <f t="shared" si="4"/>
        <v>0</v>
      </c>
    </row>
    <row r="23" spans="1:18" ht="15.75" customHeight="1">
      <c r="A23" s="196"/>
      <c r="B23" s="197"/>
      <c r="C23" s="18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19" t="str">
        <f t="shared" si="3"/>
        <v/>
      </c>
      <c r="Q23" s="61"/>
      <c r="R23" s="76">
        <f t="shared" si="4"/>
        <v>0</v>
      </c>
    </row>
    <row r="24" spans="1:18" ht="15.75" customHeight="1">
      <c r="A24" s="196"/>
      <c r="B24" s="197"/>
      <c r="C24" s="18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19" t="str">
        <f t="shared" si="3"/>
        <v/>
      </c>
      <c r="Q24" s="104"/>
      <c r="R24" s="76">
        <f t="shared" si="4"/>
        <v>0</v>
      </c>
    </row>
    <row r="25" spans="1:18" ht="15.75" customHeight="1">
      <c r="A25" s="196"/>
      <c r="B25" s="197"/>
      <c r="C25" s="18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 t="str">
        <f t="shared" si="3"/>
        <v/>
      </c>
      <c r="Q25" s="104"/>
      <c r="R25" s="76">
        <f t="shared" si="4"/>
        <v>0</v>
      </c>
    </row>
    <row r="26" spans="1:18" ht="15.75" customHeight="1">
      <c r="A26" s="196"/>
      <c r="B26" s="197"/>
      <c r="C26" s="18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9" t="str">
        <f t="shared" si="3"/>
        <v/>
      </c>
      <c r="Q26" s="104"/>
      <c r="R26" s="76">
        <f t="shared" si="4"/>
        <v>0</v>
      </c>
    </row>
    <row r="27" spans="1:18" ht="15.75" customHeight="1">
      <c r="A27" s="196"/>
      <c r="B27" s="197"/>
      <c r="C27" s="18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19" t="str">
        <f t="shared" si="3"/>
        <v/>
      </c>
      <c r="Q27" s="104"/>
      <c r="R27" s="76">
        <f t="shared" si="4"/>
        <v>0</v>
      </c>
    </row>
    <row r="28" spans="1:18" ht="15.75" customHeight="1">
      <c r="A28" s="196"/>
      <c r="B28" s="197"/>
      <c r="C28" s="18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 t="str">
        <f t="shared" si="3"/>
        <v/>
      </c>
      <c r="Q28" s="104"/>
      <c r="R28" s="76">
        <f t="shared" si="4"/>
        <v>0</v>
      </c>
    </row>
    <row r="29" spans="1:18" ht="15.75" customHeight="1">
      <c r="A29" s="196"/>
      <c r="B29" s="197"/>
      <c r="C29" s="18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 t="str">
        <f t="shared" si="3"/>
        <v/>
      </c>
      <c r="Q29" s="61"/>
      <c r="R29" s="76">
        <f t="shared" si="4"/>
        <v>0</v>
      </c>
    </row>
    <row r="30" spans="1:18" ht="15.75" customHeight="1">
      <c r="A30" s="196"/>
      <c r="B30" s="197"/>
      <c r="C30" s="18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 t="str">
        <f t="shared" si="3"/>
        <v/>
      </c>
      <c r="Q30" s="61"/>
      <c r="R30" s="76">
        <f t="shared" si="4"/>
        <v>0</v>
      </c>
    </row>
    <row r="31" spans="1:18" ht="15.75" customHeight="1">
      <c r="A31" s="196"/>
      <c r="B31" s="197"/>
      <c r="C31" s="18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19" t="str">
        <f t="shared" si="3"/>
        <v/>
      </c>
      <c r="Q31" s="61"/>
      <c r="R31" s="76">
        <f t="shared" si="4"/>
        <v>0</v>
      </c>
    </row>
    <row r="32" spans="1:18" ht="15.75" customHeight="1">
      <c r="A32" s="196"/>
      <c r="B32" s="197"/>
      <c r="C32" s="18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19" t="str">
        <f t="shared" si="3"/>
        <v/>
      </c>
      <c r="Q32" s="104"/>
      <c r="R32" s="76">
        <f t="shared" si="4"/>
        <v>0</v>
      </c>
    </row>
    <row r="33" spans="1:18" ht="15.75" customHeight="1">
      <c r="A33" s="196"/>
      <c r="B33" s="197"/>
      <c r="C33" s="18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9" t="str">
        <f t="shared" si="3"/>
        <v/>
      </c>
      <c r="Q33" s="104"/>
      <c r="R33" s="76">
        <f t="shared" si="4"/>
        <v>0</v>
      </c>
    </row>
    <row r="34" spans="1:18" ht="15.75" customHeight="1">
      <c r="A34" s="196"/>
      <c r="B34" s="197"/>
      <c r="C34" s="18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 t="str">
        <f t="shared" si="3"/>
        <v/>
      </c>
      <c r="Q34" s="104"/>
      <c r="R34" s="76">
        <f t="shared" si="4"/>
        <v>0</v>
      </c>
    </row>
    <row r="35" spans="1:18" ht="15.75" customHeight="1">
      <c r="A35" s="196"/>
      <c r="B35" s="197"/>
      <c r="C35" s="18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 t="str">
        <f t="shared" si="3"/>
        <v/>
      </c>
      <c r="Q35" s="104"/>
      <c r="R35" s="76">
        <f t="shared" si="4"/>
        <v>0</v>
      </c>
    </row>
    <row r="36" spans="1:20" ht="15.75" customHeight="1">
      <c r="A36" s="196"/>
      <c r="B36" s="197"/>
      <c r="C36" s="18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9" t="str">
        <f t="shared" si="3"/>
        <v/>
      </c>
      <c r="Q36" s="104"/>
      <c r="R36" s="76">
        <f t="shared" si="4"/>
        <v>0</v>
      </c>
      <c r="S36" s="77"/>
      <c r="T36" s="77"/>
    </row>
    <row r="37" spans="1:18" ht="15.75" customHeight="1">
      <c r="A37" s="196"/>
      <c r="B37" s="197"/>
      <c r="C37" s="18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9" t="str">
        <f t="shared" si="3"/>
        <v/>
      </c>
      <c r="Q37" s="104"/>
      <c r="R37" s="76">
        <f t="shared" si="4"/>
        <v>0</v>
      </c>
    </row>
    <row r="38" spans="1:18" ht="15.75" customHeight="1">
      <c r="A38" s="196"/>
      <c r="B38" s="197"/>
      <c r="C38" s="18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 t="str">
        <f aca="true" t="shared" si="5" ref="P38:P45">IF(C38="","",SUM(D38:N38)-(O38))</f>
        <v/>
      </c>
      <c r="Q38" s="104"/>
      <c r="R38" s="76">
        <f t="shared" si="4"/>
        <v>0</v>
      </c>
    </row>
    <row r="39" spans="1:18" ht="15.75" customHeight="1">
      <c r="A39" s="196"/>
      <c r="B39" s="197"/>
      <c r="C39" s="18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9" t="str">
        <f t="shared" si="5"/>
        <v/>
      </c>
      <c r="Q39" s="104"/>
      <c r="R39" s="76">
        <f t="shared" si="4"/>
        <v>0</v>
      </c>
    </row>
    <row r="40" spans="1:18" ht="15.75" customHeight="1">
      <c r="A40" s="196"/>
      <c r="B40" s="197"/>
      <c r="C40" s="18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9" t="str">
        <f t="shared" si="5"/>
        <v/>
      </c>
      <c r="Q40" s="104"/>
      <c r="R40" s="76">
        <f t="shared" si="4"/>
        <v>0</v>
      </c>
    </row>
    <row r="41" spans="1:18" ht="15.75" customHeight="1">
      <c r="A41" s="196"/>
      <c r="B41" s="197"/>
      <c r="C41" s="18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9" t="str">
        <f t="shared" si="5"/>
        <v/>
      </c>
      <c r="Q41" s="104"/>
      <c r="R41" s="76">
        <f t="shared" si="4"/>
        <v>0</v>
      </c>
    </row>
    <row r="42" spans="1:18" ht="15.75" customHeight="1">
      <c r="A42" s="196"/>
      <c r="B42" s="197"/>
      <c r="C42" s="18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19" t="str">
        <f t="shared" si="5"/>
        <v/>
      </c>
      <c r="Q42" s="104"/>
      <c r="R42" s="76">
        <f t="shared" si="4"/>
        <v>0</v>
      </c>
    </row>
    <row r="43" spans="1:18" ht="15.75" customHeight="1">
      <c r="A43" s="196"/>
      <c r="B43" s="197"/>
      <c r="C43" s="18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9" t="str">
        <f t="shared" si="5"/>
        <v/>
      </c>
      <c r="Q43" s="104"/>
      <c r="R43" s="76">
        <f t="shared" si="4"/>
        <v>0</v>
      </c>
    </row>
    <row r="44" spans="1:18" ht="15.75" customHeight="1">
      <c r="A44" s="196"/>
      <c r="B44" s="197"/>
      <c r="C44" s="1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9" t="str">
        <f t="shared" si="5"/>
        <v/>
      </c>
      <c r="Q44" s="104"/>
      <c r="R44" s="76">
        <f t="shared" si="4"/>
        <v>0</v>
      </c>
    </row>
    <row r="45" spans="1:18" ht="15.75" customHeight="1">
      <c r="A45" s="196"/>
      <c r="B45" s="197"/>
      <c r="C45" s="18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9" t="str">
        <f t="shared" si="5"/>
        <v/>
      </c>
      <c r="Q45" s="104"/>
      <c r="R45" s="76">
        <f t="shared" si="4"/>
        <v>0</v>
      </c>
    </row>
  </sheetData>
  <mergeCells count="22">
    <mergeCell ref="B1:D1"/>
    <mergeCell ref="E1:L1"/>
    <mergeCell ref="B2:D2"/>
    <mergeCell ref="E2:G2"/>
    <mergeCell ref="H2:J2"/>
    <mergeCell ref="K2:L2"/>
    <mergeCell ref="T11:U11"/>
    <mergeCell ref="S2:S3"/>
    <mergeCell ref="C3:E4"/>
    <mergeCell ref="H3:K4"/>
    <mergeCell ref="L3:M3"/>
    <mergeCell ref="N3:O4"/>
    <mergeCell ref="P3:Q3"/>
    <mergeCell ref="F4:G4"/>
    <mergeCell ref="L4:M4"/>
    <mergeCell ref="P4:Q4"/>
    <mergeCell ref="S4:S5"/>
    <mergeCell ref="V3:W3"/>
    <mergeCell ref="U4:U5"/>
    <mergeCell ref="T7:U7"/>
    <mergeCell ref="T8:U8"/>
    <mergeCell ref="T9:U9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2014-11-08T18:22:38Z</cp:lastPrinted>
  <dcterms:created xsi:type="dcterms:W3CDTF">2006-06-29T12:55:00Z</dcterms:created>
  <dcterms:modified xsi:type="dcterms:W3CDTF">2021-10-23T12:00:38Z</dcterms:modified>
  <cp:category/>
  <cp:version/>
  <cp:contentType/>
  <cp:contentStatus/>
</cp:coreProperties>
</file>