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backupFile="1" checkCompatibility="1"/>
  <mc:AlternateContent xmlns:mc="http://schemas.openxmlformats.org/markup-compatibility/2006">
    <mc:Choice Requires="x15">
      <x15ac:absPath xmlns:x15ac="http://schemas.microsoft.com/office/spreadsheetml/2010/11/ac" url="C:\Users\fpatt\OneDrive\Documenti\SitoWeb_malinoiswaterslager\2019\Mostre\TRENTOLA\"/>
    </mc:Choice>
  </mc:AlternateContent>
  <xr:revisionPtr revIDLastSave="0" documentId="13_ncr:1_{9CD7842B-4FD5-4F98-A480-3354A2A0B8E6}" xr6:coauthVersionLast="45" xr6:coauthVersionMax="45" xr10:uidLastSave="{00000000-0000-0000-0000-000000000000}"/>
  <bookViews>
    <workbookView xWindow="1392" yWindow="1644" windowWidth="17280" windowHeight="8976" tabRatio="923" activeTab="1" xr2:uid="{00000000-000D-0000-FFFF-FFFF00000000}"/>
  </bookViews>
  <sheets>
    <sheet name="Classifiche" sheetId="10" r:id="rId1"/>
    <sheet name="Speciali" sheetId="37" r:id="rId2"/>
    <sheet name="Stamm" sheetId="1" r:id="rId3"/>
    <sheet name="Coppie" sheetId="2" r:id="rId4"/>
    <sheet name="Singoli" sheetId="3" r:id="rId5"/>
    <sheet name="Abballe" sheetId="52" r:id="rId6"/>
    <sheet name="Bosi" sheetId="54" r:id="rId7"/>
    <sheet name="De Crescenzo" sheetId="44" r:id="rId8"/>
    <sheet name="Del Broccolo" sheetId="67" r:id="rId9"/>
    <sheet name="Fabbrocile" sheetId="47" r:id="rId10"/>
    <sheet name="Ferraggina" sheetId="60" r:id="rId11"/>
    <sheet name="Gallipoli" sheetId="66" r:id="rId12"/>
    <sheet name="Gerosa" sheetId="70" r:id="rId13"/>
    <sheet name="Maggi" sheetId="46" r:id="rId14"/>
    <sheet name="Mancino" sheetId="62" r:id="rId15"/>
    <sheet name="Midili" sheetId="51" r:id="rId16"/>
    <sheet name="Minieri" sheetId="65" r:id="rId17"/>
    <sheet name="Moro" sheetId="63" r:id="rId18"/>
    <sheet name="Mosca" sheetId="61" r:id="rId19"/>
    <sheet name="Negente" sheetId="45" r:id="rId20"/>
    <sheet name="Pesce" sheetId="69" r:id="rId21"/>
    <sheet name="Pitullo" sheetId="53" r:id="rId22"/>
    <sheet name="Sinceri" sheetId="68" r:id="rId23"/>
    <sheet name="Varriale" sheetId="64" r:id="rId24"/>
  </sheets>
  <definedNames>
    <definedName name="_xlnm._FilterDatabase" localSheetId="4" hidden="1">Singoli!$A$1:$T$42</definedName>
    <definedName name="_xlnm.Print_Area" localSheetId="1">Speciali!$A$1:$K$24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4" i="70" l="1"/>
  <c r="O44" i="70"/>
  <c r="Q43" i="70"/>
  <c r="O43" i="70"/>
  <c r="Q42" i="70"/>
  <c r="O42" i="70"/>
  <c r="Q41" i="70"/>
  <c r="O41" i="70"/>
  <c r="Q40" i="70"/>
  <c r="O40" i="70"/>
  <c r="Q39" i="70"/>
  <c r="O39" i="70"/>
  <c r="Q38" i="70"/>
  <c r="O38" i="70"/>
  <c r="Q37" i="70"/>
  <c r="O37" i="70"/>
  <c r="Q36" i="70"/>
  <c r="O36" i="70"/>
  <c r="Q35" i="70"/>
  <c r="O35" i="70"/>
  <c r="Q34" i="70"/>
  <c r="O34" i="70"/>
  <c r="Q33" i="70"/>
  <c r="O33" i="70"/>
  <c r="Q32" i="70"/>
  <c r="O32" i="70"/>
  <c r="Q31" i="70"/>
  <c r="O31" i="70"/>
  <c r="Q30" i="70"/>
  <c r="O30" i="70"/>
  <c r="Q29" i="70"/>
  <c r="O29" i="70"/>
  <c r="Q28" i="70"/>
  <c r="Q27" i="70"/>
  <c r="Q26" i="70"/>
  <c r="Q25" i="70"/>
  <c r="Q24" i="70"/>
  <c r="O24" i="70"/>
  <c r="Q23" i="70"/>
  <c r="O23" i="70"/>
  <c r="Q22" i="70"/>
  <c r="O22" i="70"/>
  <c r="Q21" i="70"/>
  <c r="O21" i="70"/>
  <c r="Q20" i="70"/>
  <c r="O20" i="70"/>
  <c r="Q19" i="70"/>
  <c r="O19" i="70"/>
  <c r="Q18" i="70"/>
  <c r="O18" i="70"/>
  <c r="Q17" i="70"/>
  <c r="O17" i="70"/>
  <c r="Q16" i="70"/>
  <c r="O16" i="70"/>
  <c r="Q15" i="70"/>
  <c r="O15" i="70"/>
  <c r="Q14" i="70"/>
  <c r="O14" i="70"/>
  <c r="Q13" i="70"/>
  <c r="O13" i="70"/>
  <c r="Q12" i="70"/>
  <c r="O12" i="70"/>
  <c r="Q11" i="70"/>
  <c r="O11" i="70"/>
  <c r="Q10" i="70"/>
  <c r="O10" i="70"/>
  <c r="Q9" i="70"/>
  <c r="O9" i="70"/>
  <c r="Q8" i="70"/>
  <c r="O8" i="70"/>
  <c r="Q7" i="70"/>
  <c r="O7" i="70"/>
  <c r="Q6" i="70"/>
  <c r="O6" i="70"/>
  <c r="Q5" i="70"/>
  <c r="O5" i="70"/>
  <c r="T3" i="70"/>
  <c r="Q3" i="70"/>
  <c r="Q44" i="69"/>
  <c r="O44" i="69"/>
  <c r="Q43" i="69"/>
  <c r="O43" i="69"/>
  <c r="Q42" i="69"/>
  <c r="O42" i="69"/>
  <c r="Q41" i="69"/>
  <c r="O41" i="69"/>
  <c r="Q40" i="69"/>
  <c r="O40" i="69"/>
  <c r="Q39" i="69"/>
  <c r="O39" i="69"/>
  <c r="Q38" i="69"/>
  <c r="O38" i="69"/>
  <c r="Q37" i="69"/>
  <c r="O37" i="69"/>
  <c r="Q36" i="69"/>
  <c r="O36" i="69"/>
  <c r="Q35" i="69"/>
  <c r="O35" i="69"/>
  <c r="Q34" i="69"/>
  <c r="O34" i="69"/>
  <c r="Q33" i="69"/>
  <c r="O33" i="69"/>
  <c r="Q32" i="69"/>
  <c r="O32" i="69"/>
  <c r="Q31" i="69"/>
  <c r="O31" i="69"/>
  <c r="Q30" i="69"/>
  <c r="O30" i="69"/>
  <c r="Q29" i="69"/>
  <c r="O29" i="69"/>
  <c r="Q28" i="69"/>
  <c r="Q27" i="69"/>
  <c r="Q26" i="69"/>
  <c r="Q25" i="69"/>
  <c r="Q24" i="69"/>
  <c r="O24" i="69"/>
  <c r="Q23" i="69"/>
  <c r="O23" i="69"/>
  <c r="Q22" i="69"/>
  <c r="O22" i="69"/>
  <c r="Q21" i="69"/>
  <c r="O21" i="69"/>
  <c r="Q20" i="69"/>
  <c r="O20" i="69"/>
  <c r="Q19" i="69"/>
  <c r="O19" i="69"/>
  <c r="Q18" i="69"/>
  <c r="O18" i="69"/>
  <c r="Q17" i="69"/>
  <c r="O17" i="69"/>
  <c r="Q16" i="69"/>
  <c r="O16" i="69"/>
  <c r="Q15" i="69"/>
  <c r="O15" i="69"/>
  <c r="Q14" i="69"/>
  <c r="O14" i="69"/>
  <c r="Q13" i="69"/>
  <c r="O13" i="69"/>
  <c r="Q12" i="69"/>
  <c r="O12" i="69"/>
  <c r="Q11" i="69"/>
  <c r="O11" i="69"/>
  <c r="Q10" i="69"/>
  <c r="O10" i="69"/>
  <c r="Q9" i="69"/>
  <c r="O9" i="69"/>
  <c r="Q8" i="69"/>
  <c r="O8" i="69"/>
  <c r="Q7" i="69"/>
  <c r="O7" i="69"/>
  <c r="Q6" i="69"/>
  <c r="O6" i="69"/>
  <c r="Q5" i="69"/>
  <c r="O5" i="69"/>
  <c r="T2" i="69" s="1"/>
  <c r="T3" i="69"/>
  <c r="Q3" i="69"/>
  <c r="Q44" i="68"/>
  <c r="O44" i="68"/>
  <c r="Q43" i="68"/>
  <c r="O43" i="68"/>
  <c r="Q42" i="68"/>
  <c r="O42" i="68"/>
  <c r="Q41" i="68"/>
  <c r="O41" i="68"/>
  <c r="Q40" i="68"/>
  <c r="O40" i="68"/>
  <c r="Q39" i="68"/>
  <c r="O39" i="68"/>
  <c r="Q38" i="68"/>
  <c r="O38" i="68"/>
  <c r="Q37" i="68"/>
  <c r="O37" i="68"/>
  <c r="Q36" i="68"/>
  <c r="O36" i="68"/>
  <c r="Q35" i="68"/>
  <c r="O35" i="68"/>
  <c r="Q34" i="68"/>
  <c r="O34" i="68"/>
  <c r="Q33" i="68"/>
  <c r="O33" i="68"/>
  <c r="Q32" i="68"/>
  <c r="O32" i="68"/>
  <c r="Q31" i="68"/>
  <c r="O31" i="68"/>
  <c r="Q30" i="68"/>
  <c r="O30" i="68"/>
  <c r="Q29" i="68"/>
  <c r="O29" i="68"/>
  <c r="Q28" i="68"/>
  <c r="Q27" i="68"/>
  <c r="Q26" i="68"/>
  <c r="Q25" i="68"/>
  <c r="Q24" i="68"/>
  <c r="O24" i="68"/>
  <c r="Q23" i="68"/>
  <c r="O23" i="68"/>
  <c r="Q22" i="68"/>
  <c r="O22" i="68"/>
  <c r="Q21" i="68"/>
  <c r="O21" i="68"/>
  <c r="Q20" i="68"/>
  <c r="O20" i="68"/>
  <c r="Q19" i="68"/>
  <c r="O19" i="68"/>
  <c r="Q18" i="68"/>
  <c r="O18" i="68"/>
  <c r="Q17" i="68"/>
  <c r="O17" i="68"/>
  <c r="Q16" i="68"/>
  <c r="O16" i="68"/>
  <c r="Q15" i="68"/>
  <c r="O15" i="68"/>
  <c r="Q14" i="68"/>
  <c r="O14" i="68"/>
  <c r="Q13" i="68"/>
  <c r="O13" i="68"/>
  <c r="Q12" i="68"/>
  <c r="O12" i="68"/>
  <c r="Q11" i="68"/>
  <c r="O11" i="68"/>
  <c r="Q10" i="68"/>
  <c r="O10" i="68"/>
  <c r="Q9" i="68"/>
  <c r="O9" i="68"/>
  <c r="Q8" i="68"/>
  <c r="O8" i="68"/>
  <c r="Q7" i="68"/>
  <c r="O7" i="68"/>
  <c r="Q6" i="68"/>
  <c r="O6" i="68"/>
  <c r="Q5" i="68"/>
  <c r="O5" i="68"/>
  <c r="T3" i="68"/>
  <c r="Q3" i="68"/>
  <c r="Q44" i="67"/>
  <c r="O44" i="67"/>
  <c r="Q43" i="67"/>
  <c r="O43" i="67"/>
  <c r="Q42" i="67"/>
  <c r="O42" i="67"/>
  <c r="Q41" i="67"/>
  <c r="O41" i="67"/>
  <c r="Q40" i="67"/>
  <c r="O40" i="67"/>
  <c r="Q39" i="67"/>
  <c r="O39" i="67"/>
  <c r="Q38" i="67"/>
  <c r="O38" i="67"/>
  <c r="Q37" i="67"/>
  <c r="O37" i="67"/>
  <c r="Q36" i="67"/>
  <c r="O36" i="67"/>
  <c r="Q35" i="67"/>
  <c r="O35" i="67"/>
  <c r="Q34" i="67"/>
  <c r="O34" i="67"/>
  <c r="Q33" i="67"/>
  <c r="O33" i="67"/>
  <c r="Q32" i="67"/>
  <c r="O32" i="67"/>
  <c r="Q31" i="67"/>
  <c r="O31" i="67"/>
  <c r="Q30" i="67"/>
  <c r="O30" i="67"/>
  <c r="Q29" i="67"/>
  <c r="O29" i="67"/>
  <c r="Q28" i="67"/>
  <c r="Q27" i="67"/>
  <c r="Q26" i="67"/>
  <c r="Q25" i="67"/>
  <c r="Q24" i="67"/>
  <c r="O24" i="67"/>
  <c r="Q23" i="67"/>
  <c r="O23" i="67"/>
  <c r="Q22" i="67"/>
  <c r="O22" i="67"/>
  <c r="Q21" i="67"/>
  <c r="O21" i="67"/>
  <c r="Q20" i="67"/>
  <c r="O20" i="67"/>
  <c r="Q19" i="67"/>
  <c r="O19" i="67"/>
  <c r="Q18" i="67"/>
  <c r="O18" i="67"/>
  <c r="Q17" i="67"/>
  <c r="O17" i="67"/>
  <c r="Q16" i="67"/>
  <c r="O16" i="67"/>
  <c r="Q15" i="67"/>
  <c r="O15" i="67"/>
  <c r="Q14" i="67"/>
  <c r="O14" i="67"/>
  <c r="Q13" i="67"/>
  <c r="O13" i="67"/>
  <c r="Q12" i="67"/>
  <c r="O12" i="67"/>
  <c r="Q11" i="67"/>
  <c r="O11" i="67"/>
  <c r="Q10" i="67"/>
  <c r="O10" i="67"/>
  <c r="Q9" i="67"/>
  <c r="O9" i="67"/>
  <c r="Q8" i="67"/>
  <c r="O8" i="67"/>
  <c r="Q7" i="67"/>
  <c r="O7" i="67"/>
  <c r="Q6" i="67"/>
  <c r="O6" i="67"/>
  <c r="Q5" i="67"/>
  <c r="O5" i="67"/>
  <c r="T2" i="67" s="1"/>
  <c r="T3" i="67"/>
  <c r="Q3" i="67"/>
  <c r="V56" i="2"/>
  <c r="S56" i="2"/>
  <c r="V55" i="2"/>
  <c r="W56" i="2" s="1"/>
  <c r="S55" i="2"/>
  <c r="V50" i="2"/>
  <c r="S50" i="2"/>
  <c r="V49" i="2"/>
  <c r="S49" i="2"/>
  <c r="S44" i="2"/>
  <c r="S43" i="2"/>
  <c r="S46" i="2"/>
  <c r="S45" i="2"/>
  <c r="S28" i="2"/>
  <c r="S27" i="2"/>
  <c r="S30" i="2"/>
  <c r="S29" i="2"/>
  <c r="S8" i="2"/>
  <c r="S7" i="2"/>
  <c r="S74" i="2"/>
  <c r="S73" i="2"/>
  <c r="S72" i="2"/>
  <c r="S71" i="2"/>
  <c r="S70" i="2"/>
  <c r="S69" i="2"/>
  <c r="S48" i="2"/>
  <c r="S47" i="2"/>
  <c r="S18" i="2"/>
  <c r="S17" i="2"/>
  <c r="S4" i="2"/>
  <c r="S3" i="2"/>
  <c r="S42" i="2"/>
  <c r="S41" i="2"/>
  <c r="S58" i="2"/>
  <c r="S57" i="2"/>
  <c r="S14" i="2"/>
  <c r="S13" i="2"/>
  <c r="S64" i="2"/>
  <c r="S63" i="2"/>
  <c r="Q44" i="66"/>
  <c r="O44" i="66"/>
  <c r="Q43" i="66"/>
  <c r="O43" i="66"/>
  <c r="Q42" i="66"/>
  <c r="O42" i="66"/>
  <c r="Q41" i="66"/>
  <c r="O41" i="66"/>
  <c r="Q40" i="66"/>
  <c r="O40" i="66"/>
  <c r="Q39" i="66"/>
  <c r="O39" i="66"/>
  <c r="Q38" i="66"/>
  <c r="O38" i="66"/>
  <c r="Q37" i="66"/>
  <c r="O37" i="66"/>
  <c r="Q36" i="66"/>
  <c r="O36" i="66"/>
  <c r="Q35" i="66"/>
  <c r="O35" i="66"/>
  <c r="Q34" i="66"/>
  <c r="O34" i="66"/>
  <c r="Q33" i="66"/>
  <c r="O33" i="66"/>
  <c r="Q32" i="66"/>
  <c r="O32" i="66"/>
  <c r="Q31" i="66"/>
  <c r="O31" i="66"/>
  <c r="Q30" i="66"/>
  <c r="O30" i="66"/>
  <c r="Q29" i="66"/>
  <c r="O29" i="66"/>
  <c r="Q28" i="66"/>
  <c r="Q27" i="66"/>
  <c r="Q26" i="66"/>
  <c r="Q25" i="66"/>
  <c r="Q24" i="66"/>
  <c r="O24" i="66"/>
  <c r="Q23" i="66"/>
  <c r="O23" i="66"/>
  <c r="Q22" i="66"/>
  <c r="O22" i="66"/>
  <c r="Q21" i="66"/>
  <c r="O21" i="66"/>
  <c r="Q20" i="66"/>
  <c r="O20" i="66"/>
  <c r="Q19" i="66"/>
  <c r="O19" i="66"/>
  <c r="Q18" i="66"/>
  <c r="O18" i="66"/>
  <c r="Q17" i="66"/>
  <c r="O17" i="66"/>
  <c r="Q16" i="66"/>
  <c r="O16" i="66"/>
  <c r="Q15" i="66"/>
  <c r="O15" i="66"/>
  <c r="Q14" i="66"/>
  <c r="O14" i="66"/>
  <c r="Q13" i="66"/>
  <c r="O13" i="66"/>
  <c r="Q12" i="66"/>
  <c r="O12" i="66"/>
  <c r="Q11" i="66"/>
  <c r="O11" i="66"/>
  <c r="Q10" i="66"/>
  <c r="O10" i="66"/>
  <c r="Q9" i="66"/>
  <c r="O9" i="66"/>
  <c r="Q8" i="66"/>
  <c r="O8" i="66"/>
  <c r="Q7" i="66"/>
  <c r="O7" i="66"/>
  <c r="T8" i="66" s="1"/>
  <c r="Q6" i="66"/>
  <c r="O6" i="66"/>
  <c r="Q5" i="66"/>
  <c r="T11" i="66" s="1"/>
  <c r="O5" i="66"/>
  <c r="T10" i="66" s="1"/>
  <c r="T3" i="66"/>
  <c r="Q3" i="66"/>
  <c r="Q44" i="65"/>
  <c r="O44" i="65"/>
  <c r="Q43" i="65"/>
  <c r="O43" i="65"/>
  <c r="Q42" i="65"/>
  <c r="O42" i="65"/>
  <c r="Q41" i="65"/>
  <c r="O41" i="65"/>
  <c r="Q40" i="65"/>
  <c r="O40" i="65"/>
  <c r="Q39" i="65"/>
  <c r="O39" i="65"/>
  <c r="Q38" i="65"/>
  <c r="O38" i="65"/>
  <c r="Q37" i="65"/>
  <c r="O37" i="65"/>
  <c r="Q36" i="65"/>
  <c r="O36" i="65"/>
  <c r="Q35" i="65"/>
  <c r="O35" i="65"/>
  <c r="Q34" i="65"/>
  <c r="O34" i="65"/>
  <c r="Q33" i="65"/>
  <c r="O33" i="65"/>
  <c r="Q32" i="65"/>
  <c r="O32" i="65"/>
  <c r="Q31" i="65"/>
  <c r="O31" i="65"/>
  <c r="Q30" i="65"/>
  <c r="O30" i="65"/>
  <c r="Q29" i="65"/>
  <c r="O29" i="65"/>
  <c r="Q28" i="65"/>
  <c r="Q27" i="65"/>
  <c r="Q26" i="65"/>
  <c r="Q25" i="65"/>
  <c r="Q24" i="65"/>
  <c r="O24" i="65"/>
  <c r="Q23" i="65"/>
  <c r="O23" i="65"/>
  <c r="Q22" i="65"/>
  <c r="O22" i="65"/>
  <c r="Q21" i="65"/>
  <c r="O21" i="65"/>
  <c r="Q20" i="65"/>
  <c r="O20" i="65"/>
  <c r="Q19" i="65"/>
  <c r="O19" i="65"/>
  <c r="Q18" i="65"/>
  <c r="O18" i="65"/>
  <c r="Q17" i="65"/>
  <c r="O17" i="65"/>
  <c r="Q16" i="65"/>
  <c r="O16" i="65"/>
  <c r="Q15" i="65"/>
  <c r="O15" i="65"/>
  <c r="Q14" i="65"/>
  <c r="O14" i="65"/>
  <c r="Q13" i="65"/>
  <c r="O13" i="65"/>
  <c r="Q12" i="65"/>
  <c r="O12" i="65"/>
  <c r="Q11" i="65"/>
  <c r="O11" i="65"/>
  <c r="Q10" i="65"/>
  <c r="O10" i="65"/>
  <c r="Q9" i="65"/>
  <c r="O9" i="65"/>
  <c r="Q8" i="65"/>
  <c r="O8" i="65"/>
  <c r="Q7" i="65"/>
  <c r="O7" i="65"/>
  <c r="Q6" i="65"/>
  <c r="O6" i="65"/>
  <c r="Q5" i="65"/>
  <c r="O5" i="65"/>
  <c r="T3" i="65"/>
  <c r="Q3" i="65"/>
  <c r="O11" i="53"/>
  <c r="T10" i="69" l="1"/>
  <c r="T10" i="65"/>
  <c r="T2" i="68"/>
  <c r="T10" i="67"/>
  <c r="T2" i="66"/>
  <c r="T56" i="2"/>
  <c r="T2" i="70"/>
  <c r="T50" i="2"/>
  <c r="W50" i="2"/>
  <c r="T2" i="65"/>
  <c r="Q44" i="64"/>
  <c r="O44" i="64"/>
  <c r="Q43" i="64"/>
  <c r="O43" i="64"/>
  <c r="Q42" i="64"/>
  <c r="O42" i="64"/>
  <c r="Q41" i="64"/>
  <c r="O41" i="64"/>
  <c r="Q40" i="64"/>
  <c r="O40" i="64"/>
  <c r="Q39" i="64"/>
  <c r="O39" i="64"/>
  <c r="Q38" i="64"/>
  <c r="O38" i="64"/>
  <c r="Q37" i="64"/>
  <c r="O37" i="64"/>
  <c r="Q36" i="64"/>
  <c r="O36" i="64"/>
  <c r="Q35" i="64"/>
  <c r="O35" i="64"/>
  <c r="Q34" i="64"/>
  <c r="O34" i="64"/>
  <c r="Q33" i="64"/>
  <c r="O33" i="64"/>
  <c r="Q32" i="64"/>
  <c r="O32" i="64"/>
  <c r="Q31" i="64"/>
  <c r="O31" i="64"/>
  <c r="Q30" i="64"/>
  <c r="O30" i="64"/>
  <c r="Q29" i="64"/>
  <c r="O29" i="64"/>
  <c r="Q28" i="64"/>
  <c r="Q27" i="64"/>
  <c r="Q26" i="64"/>
  <c r="Q25" i="64"/>
  <c r="Q24" i="64"/>
  <c r="O24" i="64"/>
  <c r="Q23" i="64"/>
  <c r="O23" i="64"/>
  <c r="Q22" i="64"/>
  <c r="O22" i="64"/>
  <c r="Q21" i="64"/>
  <c r="O21" i="64"/>
  <c r="Q20" i="64"/>
  <c r="O20" i="64"/>
  <c r="Q19" i="64"/>
  <c r="O19" i="64"/>
  <c r="Q18" i="64"/>
  <c r="O18" i="64"/>
  <c r="Q17" i="64"/>
  <c r="O17" i="64"/>
  <c r="Q16" i="64"/>
  <c r="O16" i="64"/>
  <c r="Q15" i="64"/>
  <c r="O15" i="64"/>
  <c r="Q14" i="64"/>
  <c r="O14" i="64"/>
  <c r="Q13" i="64"/>
  <c r="O13" i="64"/>
  <c r="Q12" i="64"/>
  <c r="O12" i="64"/>
  <c r="Q11" i="64"/>
  <c r="O11" i="64"/>
  <c r="Q10" i="64"/>
  <c r="O10" i="64"/>
  <c r="Q9" i="64"/>
  <c r="O9" i="64"/>
  <c r="Q8" i="64"/>
  <c r="O8" i="64"/>
  <c r="Q7" i="64"/>
  <c r="O7" i="64"/>
  <c r="Q6" i="64"/>
  <c r="O6" i="64"/>
  <c r="Q5" i="64"/>
  <c r="O5" i="64"/>
  <c r="T3" i="64"/>
  <c r="Q3" i="64"/>
  <c r="Q44" i="63"/>
  <c r="O44" i="63"/>
  <c r="Q43" i="63"/>
  <c r="O43" i="63"/>
  <c r="Q42" i="63"/>
  <c r="O42" i="63"/>
  <c r="Q41" i="63"/>
  <c r="O41" i="63"/>
  <c r="Q40" i="63"/>
  <c r="O40" i="63"/>
  <c r="Q39" i="63"/>
  <c r="O39" i="63"/>
  <c r="Q38" i="63"/>
  <c r="O38" i="63"/>
  <c r="Q37" i="63"/>
  <c r="O37" i="63"/>
  <c r="Q36" i="63"/>
  <c r="O36" i="63"/>
  <c r="Q35" i="63"/>
  <c r="O35" i="63"/>
  <c r="Q34" i="63"/>
  <c r="O34" i="63"/>
  <c r="Q33" i="63"/>
  <c r="O33" i="63"/>
  <c r="Q32" i="63"/>
  <c r="O32" i="63"/>
  <c r="Q31" i="63"/>
  <c r="O31" i="63"/>
  <c r="Q30" i="63"/>
  <c r="O30" i="63"/>
  <c r="Q29" i="63"/>
  <c r="O29" i="63"/>
  <c r="Q28" i="63"/>
  <c r="Q27" i="63"/>
  <c r="Q26" i="63"/>
  <c r="Q25" i="63"/>
  <c r="Q24" i="63"/>
  <c r="O24" i="63"/>
  <c r="Q23" i="63"/>
  <c r="O23" i="63"/>
  <c r="Q22" i="63"/>
  <c r="O22" i="63"/>
  <c r="Q21" i="63"/>
  <c r="O21" i="63"/>
  <c r="Q20" i="63"/>
  <c r="O20" i="63"/>
  <c r="Q19" i="63"/>
  <c r="O19" i="63"/>
  <c r="Q18" i="63"/>
  <c r="O18" i="63"/>
  <c r="Q17" i="63"/>
  <c r="O17" i="63"/>
  <c r="Q16" i="63"/>
  <c r="O16" i="63"/>
  <c r="Q15" i="63"/>
  <c r="O15" i="63"/>
  <c r="Q14" i="63"/>
  <c r="O14" i="63"/>
  <c r="Q13" i="63"/>
  <c r="O13" i="63"/>
  <c r="Q12" i="63"/>
  <c r="O12" i="63"/>
  <c r="Q11" i="63"/>
  <c r="O11" i="63"/>
  <c r="Q10" i="63"/>
  <c r="O10" i="63"/>
  <c r="Q9" i="63"/>
  <c r="O9" i="63"/>
  <c r="Q8" i="63"/>
  <c r="O8" i="63"/>
  <c r="Q7" i="63"/>
  <c r="O7" i="63"/>
  <c r="Q6" i="63"/>
  <c r="O6" i="63"/>
  <c r="Q5" i="63"/>
  <c r="O5" i="63"/>
  <c r="T2" i="63" s="1"/>
  <c r="T3" i="63"/>
  <c r="Q3" i="63"/>
  <c r="Q44" i="62"/>
  <c r="O44" i="62"/>
  <c r="Q43" i="62"/>
  <c r="O43" i="62"/>
  <c r="Q42" i="62"/>
  <c r="O42" i="62"/>
  <c r="Q41" i="62"/>
  <c r="O41" i="62"/>
  <c r="Q40" i="62"/>
  <c r="O40" i="62"/>
  <c r="Q39" i="62"/>
  <c r="O39" i="62"/>
  <c r="Q38" i="62"/>
  <c r="O38" i="62"/>
  <c r="Q37" i="62"/>
  <c r="O37" i="62"/>
  <c r="Q36" i="62"/>
  <c r="O36" i="62"/>
  <c r="Q35" i="62"/>
  <c r="O35" i="62"/>
  <c r="Q34" i="62"/>
  <c r="O34" i="62"/>
  <c r="Q33" i="62"/>
  <c r="O33" i="62"/>
  <c r="Q32" i="62"/>
  <c r="O32" i="62"/>
  <c r="Q31" i="62"/>
  <c r="O31" i="62"/>
  <c r="Q30" i="62"/>
  <c r="O30" i="62"/>
  <c r="Q29" i="62"/>
  <c r="O29" i="62"/>
  <c r="Q28" i="62"/>
  <c r="Q27" i="62"/>
  <c r="Q26" i="62"/>
  <c r="Q25" i="62"/>
  <c r="Q24" i="62"/>
  <c r="O24" i="62"/>
  <c r="Q23" i="62"/>
  <c r="O23" i="62"/>
  <c r="Q22" i="62"/>
  <c r="O22" i="62"/>
  <c r="Q21" i="62"/>
  <c r="O21" i="62"/>
  <c r="Q20" i="62"/>
  <c r="O20" i="62"/>
  <c r="Q19" i="62"/>
  <c r="O19" i="62"/>
  <c r="Q18" i="62"/>
  <c r="O18" i="62"/>
  <c r="Q17" i="62"/>
  <c r="O17" i="62"/>
  <c r="Q16" i="62"/>
  <c r="O16" i="62"/>
  <c r="Q15" i="62"/>
  <c r="O15" i="62"/>
  <c r="Q14" i="62"/>
  <c r="O14" i="62"/>
  <c r="Q13" i="62"/>
  <c r="O13" i="62"/>
  <c r="Q12" i="62"/>
  <c r="O12" i="62"/>
  <c r="Q11" i="62"/>
  <c r="O11" i="62"/>
  <c r="Q10" i="62"/>
  <c r="O10" i="62"/>
  <c r="Q9" i="62"/>
  <c r="O9" i="62"/>
  <c r="Q8" i="62"/>
  <c r="O8" i="62"/>
  <c r="Q7" i="62"/>
  <c r="O7" i="62"/>
  <c r="Q6" i="62"/>
  <c r="O6" i="62"/>
  <c r="Q5" i="62"/>
  <c r="O5" i="62"/>
  <c r="T3" i="62"/>
  <c r="Q3" i="62"/>
  <c r="Q44" i="61"/>
  <c r="O44" i="61"/>
  <c r="Q43" i="61"/>
  <c r="O43" i="61"/>
  <c r="Q42" i="61"/>
  <c r="O42" i="61"/>
  <c r="Q41" i="61"/>
  <c r="O41" i="61"/>
  <c r="Q40" i="61"/>
  <c r="O40" i="61"/>
  <c r="Q39" i="61"/>
  <c r="O39" i="61"/>
  <c r="Q38" i="61"/>
  <c r="O38" i="61"/>
  <c r="Q37" i="61"/>
  <c r="O37" i="61"/>
  <c r="Q36" i="61"/>
  <c r="O36" i="61"/>
  <c r="Q35" i="61"/>
  <c r="O35" i="61"/>
  <c r="Q34" i="61"/>
  <c r="O34" i="61"/>
  <c r="Q33" i="61"/>
  <c r="O33" i="61"/>
  <c r="Q32" i="61"/>
  <c r="O32" i="61"/>
  <c r="Q31" i="61"/>
  <c r="O31" i="61"/>
  <c r="Q30" i="61"/>
  <c r="O30" i="61"/>
  <c r="Q29" i="61"/>
  <c r="O29" i="61"/>
  <c r="Q28" i="61"/>
  <c r="Q27" i="61"/>
  <c r="Q26" i="61"/>
  <c r="Q25" i="61"/>
  <c r="Q24" i="61"/>
  <c r="O24" i="61"/>
  <c r="Q23" i="61"/>
  <c r="O23" i="61"/>
  <c r="Q22" i="61"/>
  <c r="O22" i="61"/>
  <c r="Q21" i="61"/>
  <c r="O21" i="61"/>
  <c r="Q20" i="61"/>
  <c r="O20" i="61"/>
  <c r="Q19" i="61"/>
  <c r="O19" i="61"/>
  <c r="Q18" i="61"/>
  <c r="O18" i="61"/>
  <c r="Q17" i="61"/>
  <c r="O17" i="61"/>
  <c r="Q16" i="61"/>
  <c r="O16" i="61"/>
  <c r="Q15" i="61"/>
  <c r="O15" i="61"/>
  <c r="Q14" i="61"/>
  <c r="O14" i="61"/>
  <c r="Q13" i="61"/>
  <c r="O13" i="61"/>
  <c r="Q12" i="61"/>
  <c r="O12" i="61"/>
  <c r="Q11" i="61"/>
  <c r="O11" i="61"/>
  <c r="Q10" i="61"/>
  <c r="O10" i="61"/>
  <c r="Q9" i="61"/>
  <c r="O9" i="61"/>
  <c r="Q8" i="61"/>
  <c r="O8" i="61"/>
  <c r="Q7" i="61"/>
  <c r="O7" i="61"/>
  <c r="Q6" i="61"/>
  <c r="O6" i="61"/>
  <c r="Q5" i="61"/>
  <c r="T11" i="61" s="1"/>
  <c r="O5" i="61"/>
  <c r="T2" i="61" s="1"/>
  <c r="T3" i="61"/>
  <c r="Q3" i="61"/>
  <c r="Q44" i="60"/>
  <c r="O44" i="60"/>
  <c r="Q43" i="60"/>
  <c r="O43" i="60"/>
  <c r="Q42" i="60"/>
  <c r="O42" i="60"/>
  <c r="Q41" i="60"/>
  <c r="O41" i="60"/>
  <c r="Q40" i="60"/>
  <c r="O40" i="60"/>
  <c r="Q39" i="60"/>
  <c r="O39" i="60"/>
  <c r="Q38" i="60"/>
  <c r="O38" i="60"/>
  <c r="Q37" i="60"/>
  <c r="O37" i="60"/>
  <c r="Q36" i="60"/>
  <c r="O36" i="60"/>
  <c r="Q35" i="60"/>
  <c r="O35" i="60"/>
  <c r="Q34" i="60"/>
  <c r="O34" i="60"/>
  <c r="Q33" i="60"/>
  <c r="O33" i="60"/>
  <c r="Q32" i="60"/>
  <c r="O32" i="60"/>
  <c r="Q31" i="60"/>
  <c r="O31" i="60"/>
  <c r="Q30" i="60"/>
  <c r="O30" i="60"/>
  <c r="Q29" i="60"/>
  <c r="O29" i="60"/>
  <c r="Q28" i="60"/>
  <c r="Q27" i="60"/>
  <c r="Q26" i="60"/>
  <c r="Q25" i="60"/>
  <c r="Q24" i="60"/>
  <c r="O24" i="60"/>
  <c r="Q23" i="60"/>
  <c r="O23" i="60"/>
  <c r="Q22" i="60"/>
  <c r="O22" i="60"/>
  <c r="Q21" i="60"/>
  <c r="O21" i="60"/>
  <c r="Q20" i="60"/>
  <c r="O20" i="60"/>
  <c r="Q19" i="60"/>
  <c r="O19" i="60"/>
  <c r="Q18" i="60"/>
  <c r="O18" i="60"/>
  <c r="Q17" i="60"/>
  <c r="O17" i="60"/>
  <c r="Q16" i="60"/>
  <c r="O16" i="60"/>
  <c r="Q15" i="60"/>
  <c r="O15" i="60"/>
  <c r="Q14" i="60"/>
  <c r="O14" i="60"/>
  <c r="Q13" i="60"/>
  <c r="O13" i="60"/>
  <c r="Q12" i="60"/>
  <c r="O12" i="60"/>
  <c r="Q11" i="60"/>
  <c r="O11" i="60"/>
  <c r="Q10" i="60"/>
  <c r="O10" i="60"/>
  <c r="Q9" i="60"/>
  <c r="O9" i="60"/>
  <c r="Q8" i="60"/>
  <c r="O8" i="60"/>
  <c r="Q7" i="60"/>
  <c r="O7" i="60"/>
  <c r="Q6" i="60"/>
  <c r="O6" i="60"/>
  <c r="Q5" i="60"/>
  <c r="O5" i="60"/>
  <c r="T3" i="60"/>
  <c r="Q3" i="60"/>
  <c r="V44" i="2"/>
  <c r="T44" i="2"/>
  <c r="V43" i="2"/>
  <c r="V46" i="2"/>
  <c r="T46" i="2"/>
  <c r="V45" i="2"/>
  <c r="V28" i="2"/>
  <c r="T28" i="2"/>
  <c r="V27" i="2"/>
  <c r="V30" i="2"/>
  <c r="T30" i="2"/>
  <c r="V29" i="2"/>
  <c r="V62" i="2"/>
  <c r="S62" i="2"/>
  <c r="V61" i="2"/>
  <c r="S61" i="2"/>
  <c r="V8" i="2"/>
  <c r="T8" i="2"/>
  <c r="V7" i="2"/>
  <c r="V40" i="2"/>
  <c r="S40" i="2"/>
  <c r="V39" i="2"/>
  <c r="S39" i="2"/>
  <c r="Q44" i="54"/>
  <c r="O44" i="54"/>
  <c r="Q43" i="54"/>
  <c r="O43" i="54"/>
  <c r="Q42" i="54"/>
  <c r="O42" i="54"/>
  <c r="Q41" i="54"/>
  <c r="O41" i="54"/>
  <c r="Q40" i="54"/>
  <c r="O40" i="54"/>
  <c r="Q39" i="54"/>
  <c r="O39" i="54"/>
  <c r="Q38" i="54"/>
  <c r="O38" i="54"/>
  <c r="Q37" i="54"/>
  <c r="O37" i="54"/>
  <c r="Q36" i="54"/>
  <c r="O36" i="54"/>
  <c r="Q35" i="54"/>
  <c r="O35" i="54"/>
  <c r="Q34" i="54"/>
  <c r="O34" i="54"/>
  <c r="Q33" i="54"/>
  <c r="O33" i="54"/>
  <c r="Q32" i="54"/>
  <c r="O32" i="54"/>
  <c r="Q31" i="54"/>
  <c r="O31" i="54"/>
  <c r="Q30" i="54"/>
  <c r="O30" i="54"/>
  <c r="Q29" i="54"/>
  <c r="O29" i="54"/>
  <c r="Q28" i="54"/>
  <c r="Q27" i="54"/>
  <c r="Q26" i="54"/>
  <c r="Q25" i="54"/>
  <c r="Q24" i="54"/>
  <c r="O24" i="54"/>
  <c r="Q23" i="54"/>
  <c r="O23" i="54"/>
  <c r="Q22" i="54"/>
  <c r="O22" i="54"/>
  <c r="Q21" i="54"/>
  <c r="O21" i="54"/>
  <c r="Q20" i="54"/>
  <c r="O20" i="54"/>
  <c r="Q19" i="54"/>
  <c r="O19" i="54"/>
  <c r="Q18" i="54"/>
  <c r="O18" i="54"/>
  <c r="Q17" i="54"/>
  <c r="O17" i="54"/>
  <c r="Q16" i="54"/>
  <c r="O14" i="54"/>
  <c r="Q15" i="54"/>
  <c r="O15" i="54"/>
  <c r="Q14" i="54"/>
  <c r="O11" i="54"/>
  <c r="Q13" i="54"/>
  <c r="O16" i="54"/>
  <c r="Q12" i="54"/>
  <c r="O7" i="54"/>
  <c r="Q11" i="54"/>
  <c r="O10" i="54"/>
  <c r="Q10" i="54"/>
  <c r="O9" i="54"/>
  <c r="Q9" i="54"/>
  <c r="O12" i="54"/>
  <c r="Q8" i="54"/>
  <c r="O5" i="54"/>
  <c r="Q7" i="54"/>
  <c r="O13" i="54"/>
  <c r="Q6" i="54"/>
  <c r="O6" i="54"/>
  <c r="Q5" i="54"/>
  <c r="O8" i="54"/>
  <c r="T3" i="54"/>
  <c r="Q3" i="54"/>
  <c r="Q44" i="53"/>
  <c r="O44" i="53"/>
  <c r="Q43" i="53"/>
  <c r="O43" i="53"/>
  <c r="Q42" i="53"/>
  <c r="O42" i="53"/>
  <c r="Q41" i="53"/>
  <c r="O41" i="53"/>
  <c r="Q40" i="53"/>
  <c r="O40" i="53"/>
  <c r="Q39" i="53"/>
  <c r="O39" i="53"/>
  <c r="Q38" i="53"/>
  <c r="O38" i="53"/>
  <c r="Q37" i="53"/>
  <c r="O37" i="53"/>
  <c r="Q36" i="53"/>
  <c r="O36" i="53"/>
  <c r="Q35" i="53"/>
  <c r="O35" i="53"/>
  <c r="Q34" i="53"/>
  <c r="O34" i="53"/>
  <c r="Q33" i="53"/>
  <c r="O33" i="53"/>
  <c r="Q32" i="53"/>
  <c r="O32" i="53"/>
  <c r="Q31" i="53"/>
  <c r="O31" i="53"/>
  <c r="Q30" i="53"/>
  <c r="O30" i="53"/>
  <c r="Q29" i="53"/>
  <c r="O29" i="53"/>
  <c r="Q28" i="53"/>
  <c r="Q27" i="53"/>
  <c r="Q26" i="53"/>
  <c r="Q25" i="53"/>
  <c r="Q24" i="53"/>
  <c r="O24" i="53"/>
  <c r="Q23" i="53"/>
  <c r="O23" i="53"/>
  <c r="Q22" i="53"/>
  <c r="O22" i="53"/>
  <c r="Q21" i="53"/>
  <c r="O21" i="53"/>
  <c r="Q20" i="53"/>
  <c r="O20" i="53"/>
  <c r="Q19" i="53"/>
  <c r="O19" i="53"/>
  <c r="Q18" i="53"/>
  <c r="Q17" i="53"/>
  <c r="O14" i="53"/>
  <c r="Q16" i="53"/>
  <c r="O12" i="53"/>
  <c r="Q15" i="53"/>
  <c r="O7" i="53"/>
  <c r="Q14" i="53"/>
  <c r="O18" i="53"/>
  <c r="Q13" i="53"/>
  <c r="O16" i="53"/>
  <c r="Q12" i="53"/>
  <c r="O17" i="53"/>
  <c r="Q11" i="53"/>
  <c r="O10" i="53"/>
  <c r="Q10" i="53"/>
  <c r="O15" i="53"/>
  <c r="Q9" i="53"/>
  <c r="O9" i="53"/>
  <c r="Q8" i="53"/>
  <c r="O5" i="53"/>
  <c r="Q7" i="53"/>
  <c r="O13" i="53"/>
  <c r="Q6" i="53"/>
  <c r="O8" i="53"/>
  <c r="Q5" i="53"/>
  <c r="O6" i="53"/>
  <c r="T3" i="53"/>
  <c r="Q3" i="53"/>
  <c r="Q44" i="52"/>
  <c r="O44" i="52"/>
  <c r="Q43" i="52"/>
  <c r="O43" i="52"/>
  <c r="Q42" i="52"/>
  <c r="O42" i="52"/>
  <c r="Q41" i="52"/>
  <c r="O41" i="52"/>
  <c r="Q40" i="52"/>
  <c r="O40" i="52"/>
  <c r="Q39" i="52"/>
  <c r="O39" i="52"/>
  <c r="Q38" i="52"/>
  <c r="O38" i="52"/>
  <c r="Q37" i="52"/>
  <c r="O37" i="52"/>
  <c r="Q36" i="52"/>
  <c r="O36" i="52"/>
  <c r="Q35" i="52"/>
  <c r="O35" i="52"/>
  <c r="Q34" i="52"/>
  <c r="O34" i="52"/>
  <c r="Q33" i="52"/>
  <c r="O33" i="52"/>
  <c r="Q32" i="52"/>
  <c r="O32" i="52"/>
  <c r="Q31" i="52"/>
  <c r="O31" i="52"/>
  <c r="Q30" i="52"/>
  <c r="O30" i="52"/>
  <c r="Q29" i="52"/>
  <c r="O29" i="52"/>
  <c r="Q28" i="52"/>
  <c r="Q27" i="52"/>
  <c r="Q26" i="52"/>
  <c r="Q25" i="52"/>
  <c r="Q24" i="52"/>
  <c r="Q23" i="52"/>
  <c r="Q22" i="52"/>
  <c r="Q21" i="52"/>
  <c r="Q20" i="52"/>
  <c r="O6" i="52"/>
  <c r="Q19" i="52"/>
  <c r="O10" i="52"/>
  <c r="Q18" i="52"/>
  <c r="O20" i="52"/>
  <c r="Q17" i="52"/>
  <c r="O15" i="52"/>
  <c r="Q16" i="52"/>
  <c r="O19" i="52"/>
  <c r="Q15" i="52"/>
  <c r="O13" i="52"/>
  <c r="Q14" i="52"/>
  <c r="O16" i="52"/>
  <c r="Q13" i="52"/>
  <c r="O18" i="52"/>
  <c r="Q12" i="52"/>
  <c r="O17" i="52"/>
  <c r="Q11" i="52"/>
  <c r="O7" i="52"/>
  <c r="Q10" i="52"/>
  <c r="O11" i="52"/>
  <c r="Q9" i="52"/>
  <c r="O8" i="52"/>
  <c r="Q8" i="52"/>
  <c r="O5" i="52"/>
  <c r="Q7" i="52"/>
  <c r="O12" i="52"/>
  <c r="Q6" i="52"/>
  <c r="O14" i="52"/>
  <c r="Q5" i="52"/>
  <c r="O9" i="52"/>
  <c r="T3" i="52"/>
  <c r="Q3" i="52"/>
  <c r="Q44" i="51"/>
  <c r="O44" i="51"/>
  <c r="Q43" i="51"/>
  <c r="O43" i="51"/>
  <c r="Q42" i="51"/>
  <c r="O42" i="51"/>
  <c r="Q41" i="51"/>
  <c r="O41" i="51"/>
  <c r="Q40" i="51"/>
  <c r="O40" i="51"/>
  <c r="Q39" i="51"/>
  <c r="O39" i="51"/>
  <c r="Q38" i="51"/>
  <c r="O38" i="51"/>
  <c r="Q37" i="51"/>
  <c r="O37" i="51"/>
  <c r="Q36" i="51"/>
  <c r="O36" i="51"/>
  <c r="Q35" i="51"/>
  <c r="O35" i="51"/>
  <c r="Q34" i="51"/>
  <c r="O34" i="51"/>
  <c r="Q33" i="51"/>
  <c r="O33" i="51"/>
  <c r="Q32" i="51"/>
  <c r="O32" i="51"/>
  <c r="Q31" i="51"/>
  <c r="O31" i="51"/>
  <c r="Q30" i="51"/>
  <c r="O30" i="51"/>
  <c r="Q29" i="51"/>
  <c r="O29" i="51"/>
  <c r="Q28" i="51"/>
  <c r="Q27" i="51"/>
  <c r="Q26" i="51"/>
  <c r="Q25" i="51"/>
  <c r="Q24" i="51"/>
  <c r="O24" i="51"/>
  <c r="Q23" i="51"/>
  <c r="O23" i="51"/>
  <c r="Q22" i="51"/>
  <c r="O22" i="51"/>
  <c r="Q21" i="51"/>
  <c r="O21" i="51"/>
  <c r="Q20" i="51"/>
  <c r="O17" i="51"/>
  <c r="Q19" i="51"/>
  <c r="O14" i="51"/>
  <c r="Q18" i="51"/>
  <c r="O12" i="51"/>
  <c r="Q17" i="51"/>
  <c r="O15" i="51"/>
  <c r="Q16" i="51"/>
  <c r="O10" i="51"/>
  <c r="Q15" i="51"/>
  <c r="O11" i="51"/>
  <c r="Q14" i="51"/>
  <c r="O16" i="51"/>
  <c r="Q13" i="51"/>
  <c r="O9" i="51"/>
  <c r="Q12" i="51"/>
  <c r="O18" i="51"/>
  <c r="Q11" i="51"/>
  <c r="O13" i="51"/>
  <c r="Q10" i="51"/>
  <c r="O20" i="51"/>
  <c r="Q9" i="51"/>
  <c r="O19" i="51"/>
  <c r="Q8" i="51"/>
  <c r="O8" i="51"/>
  <c r="Q7" i="51"/>
  <c r="O6" i="51"/>
  <c r="Q6" i="51"/>
  <c r="O5" i="51"/>
  <c r="Q5" i="51"/>
  <c r="O7" i="51"/>
  <c r="T3" i="51"/>
  <c r="Q3" i="51"/>
  <c r="Q44" i="47"/>
  <c r="O44" i="47"/>
  <c r="Q43" i="47"/>
  <c r="O43" i="47"/>
  <c r="Q42" i="47"/>
  <c r="O42" i="47"/>
  <c r="Q41" i="47"/>
  <c r="O41" i="47"/>
  <c r="Q40" i="47"/>
  <c r="O40" i="47"/>
  <c r="Q39" i="47"/>
  <c r="O39" i="47"/>
  <c r="Q38" i="47"/>
  <c r="O38" i="47"/>
  <c r="Q37" i="47"/>
  <c r="O37" i="47"/>
  <c r="Q36" i="47"/>
  <c r="O36" i="47"/>
  <c r="Q35" i="47"/>
  <c r="O35" i="47"/>
  <c r="Q34" i="47"/>
  <c r="O34" i="47"/>
  <c r="Q33" i="47"/>
  <c r="O33" i="47"/>
  <c r="Q32" i="47"/>
  <c r="O32" i="47"/>
  <c r="Q31" i="47"/>
  <c r="O31" i="47"/>
  <c r="Q30" i="47"/>
  <c r="O30" i="47"/>
  <c r="Q29" i="47"/>
  <c r="O29" i="47"/>
  <c r="Q28" i="47"/>
  <c r="Q27" i="47"/>
  <c r="Q26" i="47"/>
  <c r="Q25" i="47"/>
  <c r="Q24" i="47"/>
  <c r="O24" i="47"/>
  <c r="Q23" i="47"/>
  <c r="O23" i="47"/>
  <c r="Q22" i="47"/>
  <c r="O22" i="47"/>
  <c r="Q21" i="47"/>
  <c r="O21" i="47"/>
  <c r="Q20" i="47"/>
  <c r="O20" i="47"/>
  <c r="Q19" i="47"/>
  <c r="O19" i="47"/>
  <c r="Q18" i="47"/>
  <c r="O18" i="47"/>
  <c r="Q17" i="47"/>
  <c r="O17" i="47"/>
  <c r="Q16" i="47"/>
  <c r="O16" i="47"/>
  <c r="Q15" i="47"/>
  <c r="O15" i="47"/>
  <c r="Q14" i="47"/>
  <c r="O14" i="47"/>
  <c r="Q13" i="47"/>
  <c r="O13" i="47"/>
  <c r="Q12" i="47"/>
  <c r="O12" i="47"/>
  <c r="Q11" i="47"/>
  <c r="O11" i="47"/>
  <c r="Q10" i="47"/>
  <c r="O10" i="47"/>
  <c r="Q9" i="47"/>
  <c r="O9" i="47"/>
  <c r="Q8" i="47"/>
  <c r="O8" i="47"/>
  <c r="Q7" i="47"/>
  <c r="O7" i="47"/>
  <c r="Q6" i="47"/>
  <c r="O6" i="47"/>
  <c r="Q5" i="47"/>
  <c r="O5" i="47"/>
  <c r="T3" i="47"/>
  <c r="Q3" i="47"/>
  <c r="Q44" i="46"/>
  <c r="O44" i="46"/>
  <c r="Q43" i="46"/>
  <c r="O43" i="46"/>
  <c r="Q42" i="46"/>
  <c r="O42" i="46"/>
  <c r="Q41" i="46"/>
  <c r="O41" i="46"/>
  <c r="Q40" i="46"/>
  <c r="O40" i="46"/>
  <c r="Q39" i="46"/>
  <c r="O39" i="46"/>
  <c r="Q38" i="46"/>
  <c r="O38" i="46"/>
  <c r="Q37" i="46"/>
  <c r="O37" i="46"/>
  <c r="Q36" i="46"/>
  <c r="O36" i="46"/>
  <c r="Q35" i="46"/>
  <c r="O35" i="46"/>
  <c r="Q34" i="46"/>
  <c r="O34" i="46"/>
  <c r="Q33" i="46"/>
  <c r="O33" i="46"/>
  <c r="Q32" i="46"/>
  <c r="O32" i="46"/>
  <c r="Q31" i="46"/>
  <c r="O31" i="46"/>
  <c r="Q30" i="46"/>
  <c r="O30" i="46"/>
  <c r="Q29" i="46"/>
  <c r="O29" i="46"/>
  <c r="Q28" i="46"/>
  <c r="Q27" i="46"/>
  <c r="Q26" i="46"/>
  <c r="Q25" i="46"/>
  <c r="Q24" i="46"/>
  <c r="O24" i="46"/>
  <c r="Q23" i="46"/>
  <c r="O23" i="46"/>
  <c r="Q22" i="46"/>
  <c r="O22" i="46"/>
  <c r="Q21" i="46"/>
  <c r="O21" i="46"/>
  <c r="Q20" i="46"/>
  <c r="O15" i="46"/>
  <c r="Q19" i="46"/>
  <c r="O18" i="46"/>
  <c r="Q18" i="46"/>
  <c r="O20" i="46"/>
  <c r="Q17" i="46"/>
  <c r="O10" i="46"/>
  <c r="Q16" i="46"/>
  <c r="O19" i="46"/>
  <c r="Q15" i="46"/>
  <c r="O16" i="46"/>
  <c r="Q14" i="46"/>
  <c r="O9" i="46"/>
  <c r="Q13" i="46"/>
  <c r="O8" i="46"/>
  <c r="Q12" i="46"/>
  <c r="O11" i="46"/>
  <c r="Q11" i="46"/>
  <c r="O14" i="46"/>
  <c r="Q10" i="46"/>
  <c r="O7" i="46"/>
  <c r="Q9" i="46"/>
  <c r="O17" i="46"/>
  <c r="Q8" i="46"/>
  <c r="O6" i="46"/>
  <c r="Q7" i="46"/>
  <c r="O12" i="46"/>
  <c r="Q6" i="46"/>
  <c r="O13" i="46"/>
  <c r="Q5" i="46"/>
  <c r="O5" i="46"/>
  <c r="T3" i="46"/>
  <c r="Q3" i="46"/>
  <c r="Q44" i="45"/>
  <c r="O44" i="45"/>
  <c r="Q43" i="45"/>
  <c r="O43" i="45"/>
  <c r="Q42" i="45"/>
  <c r="O42" i="45"/>
  <c r="Q41" i="45"/>
  <c r="O41" i="45"/>
  <c r="Q40" i="45"/>
  <c r="O40" i="45"/>
  <c r="Q39" i="45"/>
  <c r="O39" i="45"/>
  <c r="Q38" i="45"/>
  <c r="O38" i="45"/>
  <c r="Q37" i="45"/>
  <c r="O37" i="45"/>
  <c r="Q36" i="45"/>
  <c r="O36" i="45"/>
  <c r="Q35" i="45"/>
  <c r="O35" i="45"/>
  <c r="Q34" i="45"/>
  <c r="O34" i="45"/>
  <c r="Q33" i="45"/>
  <c r="O33" i="45"/>
  <c r="Q32" i="45"/>
  <c r="O32" i="45"/>
  <c r="Q31" i="45"/>
  <c r="O31" i="45"/>
  <c r="Q30" i="45"/>
  <c r="O30" i="45"/>
  <c r="Q29" i="45"/>
  <c r="O29" i="45"/>
  <c r="Q28" i="45"/>
  <c r="Q27" i="45"/>
  <c r="Q26" i="45"/>
  <c r="Q25" i="45"/>
  <c r="Q24" i="45"/>
  <c r="O24" i="45"/>
  <c r="Q23" i="45"/>
  <c r="O23" i="45"/>
  <c r="Q22" i="45"/>
  <c r="O22" i="45"/>
  <c r="Q21" i="45"/>
  <c r="O21" i="45"/>
  <c r="Q20" i="45"/>
  <c r="O20" i="45"/>
  <c r="Q19" i="45"/>
  <c r="O19" i="45"/>
  <c r="Q18" i="45"/>
  <c r="O18" i="45"/>
  <c r="Q17" i="45"/>
  <c r="O17" i="45"/>
  <c r="Q16" i="45"/>
  <c r="O16" i="45"/>
  <c r="Q15" i="45"/>
  <c r="O15" i="45"/>
  <c r="Q14" i="45"/>
  <c r="O5" i="45"/>
  <c r="Q13" i="45"/>
  <c r="O7" i="45"/>
  <c r="Q12" i="45"/>
  <c r="O14" i="45"/>
  <c r="Q11" i="45"/>
  <c r="O9" i="45"/>
  <c r="Q10" i="45"/>
  <c r="O11" i="45"/>
  <c r="Q9" i="45"/>
  <c r="O8" i="45"/>
  <c r="Q8" i="45"/>
  <c r="O13" i="45"/>
  <c r="Q7" i="45"/>
  <c r="O6" i="45"/>
  <c r="Q6" i="45"/>
  <c r="O12" i="45"/>
  <c r="Q5" i="45"/>
  <c r="O10" i="45"/>
  <c r="T3" i="45"/>
  <c r="Q3" i="45"/>
  <c r="Q44" i="44"/>
  <c r="O44" i="44"/>
  <c r="Q43" i="44"/>
  <c r="O43" i="44"/>
  <c r="Q42" i="44"/>
  <c r="O42" i="44"/>
  <c r="Q41" i="44"/>
  <c r="O41" i="44"/>
  <c r="Q40" i="44"/>
  <c r="O40" i="44"/>
  <c r="Q39" i="44"/>
  <c r="O39" i="44"/>
  <c r="Q38" i="44"/>
  <c r="O38" i="44"/>
  <c r="Q37" i="44"/>
  <c r="O37" i="44"/>
  <c r="Q36" i="44"/>
  <c r="O36" i="44"/>
  <c r="Q35" i="44"/>
  <c r="O35" i="44"/>
  <c r="Q34" i="44"/>
  <c r="O34" i="44"/>
  <c r="Q33" i="44"/>
  <c r="O33" i="44"/>
  <c r="Q32" i="44"/>
  <c r="O32" i="44"/>
  <c r="Q31" i="44"/>
  <c r="O31" i="44"/>
  <c r="Q30" i="44"/>
  <c r="O30" i="44"/>
  <c r="Q29" i="44"/>
  <c r="O29" i="44"/>
  <c r="Q28" i="44"/>
  <c r="Q27" i="44"/>
  <c r="Q26" i="44"/>
  <c r="Q25" i="44"/>
  <c r="Q24" i="44"/>
  <c r="O24" i="44"/>
  <c r="Q23" i="44"/>
  <c r="O23" i="44"/>
  <c r="Q22" i="44"/>
  <c r="O22" i="44"/>
  <c r="Q21" i="44"/>
  <c r="O21" i="44"/>
  <c r="Q20" i="44"/>
  <c r="O20" i="44"/>
  <c r="Q19" i="44"/>
  <c r="O19" i="44"/>
  <c r="Q18" i="44"/>
  <c r="O18" i="44"/>
  <c r="Q17" i="44"/>
  <c r="O17" i="44"/>
  <c r="Q16" i="44"/>
  <c r="O16" i="44"/>
  <c r="Q15" i="44"/>
  <c r="O15" i="44"/>
  <c r="Q14" i="44"/>
  <c r="O14" i="44"/>
  <c r="Q13" i="44"/>
  <c r="O13" i="44"/>
  <c r="Q12" i="44"/>
  <c r="O12" i="44"/>
  <c r="Q11" i="44"/>
  <c r="O11" i="44"/>
  <c r="Q10" i="44"/>
  <c r="O10" i="44"/>
  <c r="Q9" i="44"/>
  <c r="O9" i="44"/>
  <c r="Q8" i="44"/>
  <c r="O8" i="44"/>
  <c r="Q7" i="44"/>
  <c r="O7" i="44"/>
  <c r="Q6" i="44"/>
  <c r="O6" i="44"/>
  <c r="Q5" i="44"/>
  <c r="O5" i="44"/>
  <c r="T3" i="44"/>
  <c r="Q3" i="44"/>
  <c r="V20" i="2"/>
  <c r="V19" i="2"/>
  <c r="V22" i="2"/>
  <c r="V74" i="2"/>
  <c r="V73" i="2"/>
  <c r="V42" i="2"/>
  <c r="V41" i="2"/>
  <c r="V58" i="2"/>
  <c r="V57" i="2"/>
  <c r="V64" i="2"/>
  <c r="V63" i="2"/>
  <c r="V34" i="2"/>
  <c r="V33" i="2"/>
  <c r="V52" i="2"/>
  <c r="V51" i="2"/>
  <c r="V14" i="2"/>
  <c r="V13" i="2"/>
  <c r="V6" i="2"/>
  <c r="V5" i="2"/>
  <c r="V54" i="2"/>
  <c r="V53" i="2"/>
  <c r="V4" i="2"/>
  <c r="V3" i="2"/>
  <c r="V26" i="2"/>
  <c r="V25" i="2"/>
  <c r="V72" i="2"/>
  <c r="V71" i="2"/>
  <c r="V18" i="2"/>
  <c r="V17" i="2"/>
  <c r="V70" i="2"/>
  <c r="V69" i="2"/>
  <c r="V21" i="2"/>
  <c r="V38" i="2"/>
  <c r="V37" i="2"/>
  <c r="W38" i="2" s="1"/>
  <c r="V66" i="2"/>
  <c r="V65" i="2"/>
  <c r="V32" i="2"/>
  <c r="V31" i="2"/>
  <c r="W32" i="2" s="1"/>
  <c r="V36" i="2"/>
  <c r="V35" i="2"/>
  <c r="V60" i="2"/>
  <c r="V59" i="2"/>
  <c r="V48" i="2"/>
  <c r="V47" i="2"/>
  <c r="V24" i="2"/>
  <c r="V23" i="2"/>
  <c r="V12" i="2"/>
  <c r="V11" i="2"/>
  <c r="V16" i="2"/>
  <c r="V15" i="2"/>
  <c r="W16" i="2" s="1"/>
  <c r="V10" i="2"/>
  <c r="V9" i="2"/>
  <c r="V67" i="2"/>
  <c r="S68" i="2"/>
  <c r="S67" i="2"/>
  <c r="S10" i="2"/>
  <c r="S9" i="2"/>
  <c r="S16" i="2"/>
  <c r="S15" i="2"/>
  <c r="S12" i="2"/>
  <c r="S11" i="2"/>
  <c r="S24" i="2"/>
  <c r="S23" i="2"/>
  <c r="T48" i="2"/>
  <c r="S60" i="2"/>
  <c r="S59" i="2"/>
  <c r="T60" i="2" s="1"/>
  <c r="S36" i="2"/>
  <c r="S35" i="2"/>
  <c r="S32" i="2"/>
  <c r="S31" i="2"/>
  <c r="S66" i="2"/>
  <c r="S65" i="2"/>
  <c r="S38" i="2"/>
  <c r="S37" i="2"/>
  <c r="S22" i="2"/>
  <c r="S21" i="2"/>
  <c r="T18" i="2"/>
  <c r="S26" i="2"/>
  <c r="S25" i="2"/>
  <c r="S54" i="2"/>
  <c r="S53" i="2"/>
  <c r="S6" i="2"/>
  <c r="S5" i="2"/>
  <c r="S20" i="2"/>
  <c r="S19" i="2"/>
  <c r="T14" i="2"/>
  <c r="S52" i="2"/>
  <c r="S51" i="2"/>
  <c r="S34" i="2"/>
  <c r="S33" i="2"/>
  <c r="T58" i="2"/>
  <c r="T74" i="2"/>
  <c r="R30" i="3"/>
  <c r="R6" i="3"/>
  <c r="R9" i="3"/>
  <c r="R22" i="3"/>
  <c r="R23" i="3"/>
  <c r="R3" i="3"/>
  <c r="R35" i="3"/>
  <c r="R21" i="3"/>
  <c r="R25" i="3"/>
  <c r="R28" i="3"/>
  <c r="T42" i="3"/>
  <c r="R11" i="3"/>
  <c r="T41" i="3"/>
  <c r="R4" i="3"/>
  <c r="T40" i="3"/>
  <c r="R12" i="3"/>
  <c r="T39" i="3"/>
  <c r="R10" i="3"/>
  <c r="T38" i="3"/>
  <c r="R29" i="3"/>
  <c r="T37" i="3"/>
  <c r="R20" i="3"/>
  <c r="T36" i="3"/>
  <c r="R32" i="3"/>
  <c r="T35" i="3"/>
  <c r="T34" i="3"/>
  <c r="R17" i="3"/>
  <c r="T33" i="3"/>
  <c r="T32" i="3"/>
  <c r="T31" i="3"/>
  <c r="T30" i="3"/>
  <c r="R5" i="3"/>
  <c r="T29" i="3"/>
  <c r="R24" i="3"/>
  <c r="T28" i="3"/>
  <c r="R7" i="3"/>
  <c r="T27" i="3"/>
  <c r="T26" i="3"/>
  <c r="T25" i="3"/>
  <c r="R34" i="3"/>
  <c r="T24" i="3"/>
  <c r="R31" i="3"/>
  <c r="T23" i="3"/>
  <c r="R26" i="3"/>
  <c r="T22" i="3"/>
  <c r="T21" i="3"/>
  <c r="T20" i="3"/>
  <c r="R13" i="3"/>
  <c r="T19" i="3"/>
  <c r="R33" i="3"/>
  <c r="T18" i="3"/>
  <c r="T17" i="3"/>
  <c r="T16" i="3"/>
  <c r="R27" i="3"/>
  <c r="T15" i="3"/>
  <c r="T14" i="3"/>
  <c r="R8" i="3"/>
  <c r="T13" i="3"/>
  <c r="R18" i="3"/>
  <c r="T12" i="3"/>
  <c r="T11" i="3"/>
  <c r="R19" i="3"/>
  <c r="T10" i="3"/>
  <c r="T9" i="3"/>
  <c r="T8" i="3"/>
  <c r="R15" i="3"/>
  <c r="T7" i="3"/>
  <c r="T6" i="3"/>
  <c r="R16" i="3"/>
  <c r="T5" i="3"/>
  <c r="T4" i="3"/>
  <c r="R14" i="3"/>
  <c r="T3" i="3"/>
  <c r="V68" i="2"/>
  <c r="T72" i="2"/>
  <c r="Q42" i="1"/>
  <c r="P42" i="1"/>
  <c r="O42" i="1"/>
  <c r="N42" i="1"/>
  <c r="M42" i="1"/>
  <c r="L42" i="1"/>
  <c r="K42" i="1"/>
  <c r="J42" i="1"/>
  <c r="I42" i="1"/>
  <c r="H42" i="1"/>
  <c r="G42" i="1"/>
  <c r="V41" i="1"/>
  <c r="S41" i="1"/>
  <c r="V40" i="1"/>
  <c r="S40" i="1"/>
  <c r="V39" i="1"/>
  <c r="S39" i="1"/>
  <c r="V38" i="1"/>
  <c r="S38" i="1"/>
  <c r="Q57" i="1"/>
  <c r="P57" i="1"/>
  <c r="O57" i="1"/>
  <c r="N57" i="1"/>
  <c r="M57" i="1"/>
  <c r="L57" i="1"/>
  <c r="K57" i="1"/>
  <c r="J57" i="1"/>
  <c r="I57" i="1"/>
  <c r="H57" i="1"/>
  <c r="G57" i="1"/>
  <c r="V56" i="1"/>
  <c r="S56" i="1"/>
  <c r="V55" i="1"/>
  <c r="S55" i="1"/>
  <c r="V54" i="1"/>
  <c r="S54" i="1"/>
  <c r="V53" i="1"/>
  <c r="S53" i="1"/>
  <c r="Q47" i="1"/>
  <c r="P47" i="1"/>
  <c r="O47" i="1"/>
  <c r="N47" i="1"/>
  <c r="M47" i="1"/>
  <c r="L47" i="1"/>
  <c r="K47" i="1"/>
  <c r="J47" i="1"/>
  <c r="I47" i="1"/>
  <c r="H47" i="1"/>
  <c r="G47" i="1"/>
  <c r="V46" i="1"/>
  <c r="S46" i="1"/>
  <c r="V45" i="1"/>
  <c r="S45" i="1"/>
  <c r="V44" i="1"/>
  <c r="S44" i="1"/>
  <c r="V43" i="1"/>
  <c r="S43" i="1"/>
  <c r="Q7" i="1"/>
  <c r="P7" i="1"/>
  <c r="O7" i="1"/>
  <c r="N7" i="1"/>
  <c r="M7" i="1"/>
  <c r="L7" i="1"/>
  <c r="K7" i="1"/>
  <c r="J7" i="1"/>
  <c r="I7" i="1"/>
  <c r="H7" i="1"/>
  <c r="G7" i="1"/>
  <c r="V6" i="1"/>
  <c r="S6" i="1"/>
  <c r="V5" i="1"/>
  <c r="S5" i="1"/>
  <c r="V4" i="1"/>
  <c r="S4" i="1"/>
  <c r="V3" i="1"/>
  <c r="S3" i="1"/>
  <c r="Q62" i="1"/>
  <c r="P62" i="1"/>
  <c r="O62" i="1"/>
  <c r="N62" i="1"/>
  <c r="M62" i="1"/>
  <c r="L62" i="1"/>
  <c r="K62" i="1"/>
  <c r="J62" i="1"/>
  <c r="I62" i="1"/>
  <c r="H62" i="1"/>
  <c r="G62" i="1"/>
  <c r="V61" i="1"/>
  <c r="V60" i="1"/>
  <c r="V62" i="1" s="1"/>
  <c r="V59" i="1"/>
  <c r="T60" i="1"/>
  <c r="V58" i="1"/>
  <c r="Q52" i="1"/>
  <c r="P52" i="1"/>
  <c r="O52" i="1"/>
  <c r="N52" i="1"/>
  <c r="M52" i="1"/>
  <c r="L52" i="1"/>
  <c r="K52" i="1"/>
  <c r="J52" i="1"/>
  <c r="I52" i="1"/>
  <c r="H52" i="1"/>
  <c r="G52" i="1"/>
  <c r="V51" i="1"/>
  <c r="S51" i="1"/>
  <c r="V50" i="1"/>
  <c r="S50" i="1"/>
  <c r="V49" i="1"/>
  <c r="S49" i="1"/>
  <c r="V48" i="1"/>
  <c r="S48" i="1"/>
  <c r="Q12" i="1"/>
  <c r="P12" i="1"/>
  <c r="O12" i="1"/>
  <c r="N12" i="1"/>
  <c r="M12" i="1"/>
  <c r="L12" i="1"/>
  <c r="K12" i="1"/>
  <c r="J12" i="1"/>
  <c r="I12" i="1"/>
  <c r="H12" i="1"/>
  <c r="G12" i="1"/>
  <c r="V11" i="1"/>
  <c r="S11" i="1"/>
  <c r="V10" i="1"/>
  <c r="S10" i="1"/>
  <c r="V9" i="1"/>
  <c r="S9" i="1"/>
  <c r="V8" i="1"/>
  <c r="S8" i="1"/>
  <c r="Q27" i="1"/>
  <c r="P27" i="1"/>
  <c r="O27" i="1"/>
  <c r="N27" i="1"/>
  <c r="M27" i="1"/>
  <c r="L27" i="1"/>
  <c r="K27" i="1"/>
  <c r="J27" i="1"/>
  <c r="I27" i="1"/>
  <c r="H27" i="1"/>
  <c r="G27" i="1"/>
  <c r="V26" i="1"/>
  <c r="S26" i="1"/>
  <c r="V25" i="1"/>
  <c r="S25" i="1"/>
  <c r="V24" i="1"/>
  <c r="S24" i="1"/>
  <c r="V23" i="1"/>
  <c r="S23" i="1"/>
  <c r="Q37" i="1"/>
  <c r="P37" i="1"/>
  <c r="O37" i="1"/>
  <c r="N37" i="1"/>
  <c r="M37" i="1"/>
  <c r="L37" i="1"/>
  <c r="K37" i="1"/>
  <c r="J37" i="1"/>
  <c r="I37" i="1"/>
  <c r="H37" i="1"/>
  <c r="G37" i="1"/>
  <c r="V36" i="1"/>
  <c r="S36" i="1"/>
  <c r="V35" i="1"/>
  <c r="S35" i="1"/>
  <c r="V34" i="1"/>
  <c r="S34" i="1"/>
  <c r="V33" i="1"/>
  <c r="S33" i="1"/>
  <c r="Q32" i="1"/>
  <c r="P32" i="1"/>
  <c r="O32" i="1"/>
  <c r="N32" i="1"/>
  <c r="M32" i="1"/>
  <c r="L32" i="1"/>
  <c r="K32" i="1"/>
  <c r="J32" i="1"/>
  <c r="I32" i="1"/>
  <c r="H32" i="1"/>
  <c r="G32" i="1"/>
  <c r="V31" i="1"/>
  <c r="S31" i="1"/>
  <c r="V30" i="1"/>
  <c r="S30" i="1"/>
  <c r="V29" i="1"/>
  <c r="S29" i="1"/>
  <c r="V28" i="1"/>
  <c r="S28" i="1"/>
  <c r="Q17" i="1"/>
  <c r="P17" i="1"/>
  <c r="O17" i="1"/>
  <c r="N17" i="1"/>
  <c r="M17" i="1"/>
  <c r="L17" i="1"/>
  <c r="K17" i="1"/>
  <c r="J17" i="1"/>
  <c r="I17" i="1"/>
  <c r="H17" i="1"/>
  <c r="G17" i="1"/>
  <c r="V16" i="1"/>
  <c r="S16" i="1"/>
  <c r="V15" i="1"/>
  <c r="S15" i="1"/>
  <c r="V14" i="1"/>
  <c r="S14" i="1"/>
  <c r="V13" i="1"/>
  <c r="S13" i="1"/>
  <c r="Q22" i="1"/>
  <c r="P22" i="1"/>
  <c r="O22" i="1"/>
  <c r="N22" i="1"/>
  <c r="M22" i="1"/>
  <c r="L22" i="1"/>
  <c r="K22" i="1"/>
  <c r="J22" i="1"/>
  <c r="I22" i="1"/>
  <c r="H22" i="1"/>
  <c r="G22" i="1"/>
  <c r="V21" i="1"/>
  <c r="S21" i="1"/>
  <c r="V20" i="1"/>
  <c r="S20" i="1"/>
  <c r="V19" i="1"/>
  <c r="S19" i="1"/>
  <c r="V18" i="1"/>
  <c r="S18" i="1"/>
  <c r="H13" i="10"/>
  <c r="H12" i="10"/>
  <c r="T4" i="2"/>
  <c r="T42" i="2"/>
  <c r="T64" i="2"/>
  <c r="T70" i="2"/>
  <c r="G15" i="10" l="1"/>
  <c r="T10" i="53"/>
  <c r="T2" i="60"/>
  <c r="T2" i="62"/>
  <c r="T10" i="62"/>
  <c r="T2" i="64"/>
  <c r="T10" i="64"/>
  <c r="T2" i="52"/>
  <c r="T10" i="52"/>
  <c r="T11" i="47"/>
  <c r="T52" i="2"/>
  <c r="W70" i="2"/>
  <c r="W4" i="2"/>
  <c r="W52" i="2"/>
  <c r="W64" i="2"/>
  <c r="W28" i="2"/>
  <c r="W58" i="2"/>
  <c r="W14" i="2"/>
  <c r="T54" i="2"/>
  <c r="T66" i="2"/>
  <c r="T34" i="2"/>
  <c r="T68" i="2"/>
  <c r="T10" i="2"/>
  <c r="W18" i="2"/>
  <c r="W26" i="2"/>
  <c r="T16" i="2"/>
  <c r="W48" i="2"/>
  <c r="T62" i="2"/>
  <c r="W72" i="2"/>
  <c r="W6" i="2"/>
  <c r="W30" i="2"/>
  <c r="T20" i="2"/>
  <c r="W66" i="2"/>
  <c r="W34" i="2"/>
  <c r="W74" i="2"/>
  <c r="T40" i="2"/>
  <c r="W8" i="2"/>
  <c r="V11" i="52"/>
  <c r="W44" i="2"/>
  <c r="W46" i="2"/>
  <c r="W62" i="2"/>
  <c r="W40" i="2"/>
  <c r="W10" i="2"/>
  <c r="T24" i="2"/>
  <c r="W24" i="2"/>
  <c r="W42" i="2"/>
  <c r="T10" i="54"/>
  <c r="T10" i="46"/>
  <c r="T2" i="45"/>
  <c r="W20" i="2"/>
  <c r="W54" i="2"/>
  <c r="W60" i="2"/>
  <c r="T6" i="2"/>
  <c r="W12" i="2"/>
  <c r="T12" i="2"/>
  <c r="T36" i="2"/>
  <c r="W36" i="2"/>
  <c r="T32" i="2"/>
  <c r="T38" i="2"/>
  <c r="T26" i="2"/>
  <c r="T22" i="2"/>
  <c r="W22" i="2"/>
  <c r="W68" i="2"/>
  <c r="T2" i="54"/>
  <c r="T2" i="47"/>
  <c r="T2" i="51"/>
  <c r="T2" i="46"/>
  <c r="T2" i="44"/>
  <c r="T2" i="53"/>
  <c r="V9" i="54"/>
  <c r="V52" i="1"/>
  <c r="T50" i="1"/>
  <c r="V47" i="1"/>
  <c r="T45" i="1"/>
  <c r="V42" i="1"/>
  <c r="T40" i="1"/>
  <c r="V37" i="1"/>
  <c r="V32" i="1"/>
  <c r="V27" i="1"/>
  <c r="T25" i="1"/>
  <c r="V22" i="1"/>
  <c r="T20" i="1"/>
  <c r="V12" i="1"/>
  <c r="T10" i="1"/>
  <c r="V7" i="1"/>
  <c r="T5" i="1"/>
  <c r="T55" i="1"/>
  <c r="V57" i="1"/>
  <c r="T35" i="1"/>
  <c r="T30" i="1"/>
  <c r="V17" i="1"/>
  <c r="T15" i="1"/>
</calcChain>
</file>

<file path=xl/sharedStrings.xml><?xml version="1.0" encoding="utf-8"?>
<sst xmlns="http://schemas.openxmlformats.org/spreadsheetml/2006/main" count="1499" uniqueCount="185">
  <si>
    <t>Anello</t>
  </si>
  <si>
    <t>Disp.</t>
  </si>
  <si>
    <t>Klok</t>
  </si>
  <si>
    <t>Bol</t>
  </si>
  <si>
    <t>Rol</t>
  </si>
  <si>
    <t>Stalt</t>
  </si>
  <si>
    <t>Fluit</t>
  </si>
  <si>
    <t>Bell</t>
  </si>
  <si>
    <t>Belr</t>
  </si>
  <si>
    <t>Negat.</t>
  </si>
  <si>
    <t>Class.</t>
  </si>
  <si>
    <t>A</t>
  </si>
  <si>
    <t>B</t>
  </si>
  <si>
    <t>C</t>
  </si>
  <si>
    <t>D</t>
  </si>
  <si>
    <t>Pt.sing</t>
  </si>
  <si>
    <t>Pt.tot</t>
  </si>
  <si>
    <t>Impr</t>
  </si>
  <si>
    <t>Armonia</t>
  </si>
  <si>
    <t>Fluit.r</t>
  </si>
  <si>
    <t>Ch-Kr</t>
  </si>
  <si>
    <t>Tjok.Tr</t>
  </si>
  <si>
    <t>Ch-kr</t>
  </si>
  <si>
    <t>Stalt.</t>
  </si>
  <si>
    <t>Fluit.</t>
  </si>
  <si>
    <t>Bell.</t>
  </si>
  <si>
    <t>Belr.</t>
  </si>
  <si>
    <t>E</t>
  </si>
  <si>
    <t>F</t>
  </si>
  <si>
    <t>Tjok-Tr</t>
  </si>
  <si>
    <t>RNA</t>
  </si>
  <si>
    <t>Totale</t>
  </si>
  <si>
    <t>SUONI D'ACQUA</t>
  </si>
  <si>
    <t>tot</t>
  </si>
  <si>
    <t>STAMM</t>
  </si>
  <si>
    <t>Allevatore</t>
  </si>
  <si>
    <t>Punti</t>
  </si>
  <si>
    <t>1°</t>
  </si>
  <si>
    <t>COPPIE</t>
  </si>
  <si>
    <t>2°</t>
  </si>
  <si>
    <t>SINGOLI</t>
  </si>
  <si>
    <t>3°</t>
  </si>
  <si>
    <t>Soggetti in concorso</t>
  </si>
  <si>
    <t>Stamm</t>
  </si>
  <si>
    <t>Coppie</t>
  </si>
  <si>
    <t>Singoli</t>
  </si>
  <si>
    <t>Totale Soggetti</t>
  </si>
  <si>
    <t>PREMIAZIONI SPECIALI</t>
  </si>
  <si>
    <t>Campione Razza</t>
  </si>
  <si>
    <t>1</t>
  </si>
  <si>
    <t>35</t>
  </si>
  <si>
    <t>8</t>
  </si>
  <si>
    <t>27</t>
  </si>
  <si>
    <t>30</t>
  </si>
  <si>
    <t>2</t>
  </si>
  <si>
    <t>66</t>
  </si>
  <si>
    <t>67</t>
  </si>
  <si>
    <t>4</t>
  </si>
  <si>
    <t>64</t>
  </si>
  <si>
    <t>46</t>
  </si>
  <si>
    <t>88</t>
  </si>
  <si>
    <t xml:space="preserve">Migliore Klokkende </t>
  </si>
  <si>
    <t>GIUDICE</t>
  </si>
  <si>
    <t>Numero gabbia</t>
  </si>
  <si>
    <t>Sorteggio</t>
  </si>
  <si>
    <t xml:space="preserve">Allevatore </t>
  </si>
  <si>
    <t>-</t>
  </si>
  <si>
    <t>ABBALLE RANIERO</t>
  </si>
  <si>
    <t>CB69</t>
  </si>
  <si>
    <t>P.Tot</t>
  </si>
  <si>
    <t>38</t>
  </si>
  <si>
    <t>76</t>
  </si>
  <si>
    <t>135</t>
  </si>
  <si>
    <t>16</t>
  </si>
  <si>
    <t>37</t>
  </si>
  <si>
    <t>6</t>
  </si>
  <si>
    <t>39</t>
  </si>
  <si>
    <t>29</t>
  </si>
  <si>
    <t>Migliori suoni d'acqua Stamm</t>
  </si>
  <si>
    <t>Migliori suoni d'acqua Coppie</t>
  </si>
  <si>
    <t>Migliori suoni d'acqua singolo</t>
  </si>
  <si>
    <t>Migliori due stamm</t>
  </si>
  <si>
    <t>Migliori quattro singoli</t>
  </si>
  <si>
    <t>stamm</t>
  </si>
  <si>
    <t>PREMIAZIONE</t>
  </si>
  <si>
    <t>PUNTI</t>
  </si>
  <si>
    <t>ALLEVATORE</t>
  </si>
  <si>
    <t>coppie</t>
  </si>
  <si>
    <t>totale soggetti</t>
  </si>
  <si>
    <t>Migliore soggetto</t>
  </si>
  <si>
    <t>SOCIO CLUB</t>
  </si>
  <si>
    <t>SI</t>
  </si>
  <si>
    <t>singoli</t>
  </si>
  <si>
    <t>Migliore Klokkende</t>
  </si>
  <si>
    <t>PT. tot.</t>
  </si>
  <si>
    <t>Categoria</t>
  </si>
  <si>
    <t>SINGOLO</t>
  </si>
  <si>
    <t>Migliori due (2) Stamm</t>
  </si>
  <si>
    <t>Migliori quattro (4) Singoli</t>
  </si>
  <si>
    <t>STAMM 1</t>
  </si>
  <si>
    <t>STAMM 2</t>
  </si>
  <si>
    <t>COPPIA 3</t>
  </si>
  <si>
    <t>COPPIA 4</t>
  </si>
  <si>
    <t>Migliori suoni d'acqua Singoli</t>
  </si>
  <si>
    <t>71</t>
  </si>
  <si>
    <t xml:space="preserve"> Migliori suoni d'acqua su  soggetti Socio Club</t>
  </si>
  <si>
    <t>MARINI UMBERTO</t>
  </si>
  <si>
    <t>BOSI FAUSTO</t>
  </si>
  <si>
    <t>084R</t>
  </si>
  <si>
    <t>PITULLO MATTEO</t>
  </si>
  <si>
    <t>460L</t>
  </si>
  <si>
    <t>MAGGI ANTONIO</t>
  </si>
  <si>
    <t>10AX</t>
  </si>
  <si>
    <t>MIDILI CARMELO</t>
  </si>
  <si>
    <t>70LR</t>
  </si>
  <si>
    <t>FABBROCILE GIUSEPPE</t>
  </si>
  <si>
    <t>VH08</t>
  </si>
  <si>
    <t>MOSCA FABIO</t>
  </si>
  <si>
    <t>80TH</t>
  </si>
  <si>
    <t>DE CRESCENZO FRANCESCO</t>
  </si>
  <si>
    <t>8AHH</t>
  </si>
  <si>
    <t>NC</t>
  </si>
  <si>
    <t>4° FESTIVAL DEL MALINOIS - TRENTOLA DUCENTA - 2020</t>
  </si>
  <si>
    <t>87</t>
  </si>
  <si>
    <t>91</t>
  </si>
  <si>
    <t>FERRAGGINA LEONARDO</t>
  </si>
  <si>
    <t>923F</t>
  </si>
  <si>
    <t>52</t>
  </si>
  <si>
    <t>53</t>
  </si>
  <si>
    <t>60</t>
  </si>
  <si>
    <t>131</t>
  </si>
  <si>
    <t>MANCINO PASQUALE</t>
  </si>
  <si>
    <t>245X</t>
  </si>
  <si>
    <t>70</t>
  </si>
  <si>
    <t>3</t>
  </si>
  <si>
    <t>45</t>
  </si>
  <si>
    <t>65</t>
  </si>
  <si>
    <t>MORO PIETRO</t>
  </si>
  <si>
    <t>XF86</t>
  </si>
  <si>
    <t>14</t>
  </si>
  <si>
    <t>50</t>
  </si>
  <si>
    <t>VARRIALE VINCENZO</t>
  </si>
  <si>
    <t>71HS</t>
  </si>
  <si>
    <t>26</t>
  </si>
  <si>
    <t>80</t>
  </si>
  <si>
    <t>40</t>
  </si>
  <si>
    <t>Migliori due coppie</t>
  </si>
  <si>
    <t>Primo Miglior gruppo  8 soggetti</t>
  </si>
  <si>
    <t>Secondo Miglior gruppo 8 soggetti</t>
  </si>
  <si>
    <t>MIGLIORI SUONI D'ACQUA SU 8 SOGGETTI SOCIO CLUB</t>
  </si>
  <si>
    <t>Terzo Miglior gruppo  8 soggetti</t>
  </si>
  <si>
    <t>BOSI Fausto</t>
  </si>
  <si>
    <t>MORO Pietro</t>
  </si>
  <si>
    <t>Migliori due (2) Coppie</t>
  </si>
  <si>
    <t xml:space="preserve"> Gruppo 8 soggetti</t>
  </si>
  <si>
    <t>NO</t>
  </si>
  <si>
    <t>80HT</t>
  </si>
  <si>
    <t>NEGRENTE ANNAMARIA</t>
  </si>
  <si>
    <t>72CZ</t>
  </si>
  <si>
    <t>MINIERI GIACOMO</t>
  </si>
  <si>
    <t>524A</t>
  </si>
  <si>
    <t>COPPIA 1</t>
  </si>
  <si>
    <t>COPPIA 2</t>
  </si>
  <si>
    <t>72ZC</t>
  </si>
  <si>
    <t>COPPIA 5</t>
  </si>
  <si>
    <t>GALLIPOLI GIANFRANCO</t>
  </si>
  <si>
    <t>NN29</t>
  </si>
  <si>
    <t>PESCE SAVERIO NICOLA</t>
  </si>
  <si>
    <t>Z352</t>
  </si>
  <si>
    <t>Z353</t>
  </si>
  <si>
    <t>NN30</t>
  </si>
  <si>
    <t>NN31</t>
  </si>
  <si>
    <t>NN32</t>
  </si>
  <si>
    <t>GEROSA LUIGI</t>
  </si>
  <si>
    <t>633P</t>
  </si>
  <si>
    <t>DEL BROCCOLO GIUSEPPE</t>
  </si>
  <si>
    <t>898L</t>
  </si>
  <si>
    <t>CB70</t>
  </si>
  <si>
    <t>SINCERI MASSIMO</t>
  </si>
  <si>
    <t>91VS</t>
  </si>
  <si>
    <t>BEL BROCCOLO GIUSEPPE</t>
  </si>
  <si>
    <t>MINIERI Giacomo</t>
  </si>
  <si>
    <t>MAGGI Antonio</t>
  </si>
  <si>
    <t>PITULLO Matteo</t>
  </si>
  <si>
    <t>GALLIPOLI Gianfranco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</si>
</sst>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"/>
  </numFmts>
  <fonts count="67" x14ac:knownFonts="1">
    <font>
      <sz val="10"/>
      <name val="Arial"/>
    </font>
    <font>
      <sz val="10"/>
      <name val="Agency FB"/>
      <family val="2"/>
    </font>
    <font>
      <sz val="9"/>
      <name val="Agency FB"/>
      <family val="2"/>
    </font>
    <font>
      <sz val="10"/>
      <color indexed="10"/>
      <name val="Agency FB"/>
      <family val="2"/>
    </font>
    <font>
      <b/>
      <sz val="10"/>
      <name val="Agency FB"/>
      <family val="2"/>
    </font>
    <font>
      <b/>
      <sz val="10"/>
      <color indexed="10"/>
      <name val="Agency FB"/>
      <family val="2"/>
    </font>
    <font>
      <sz val="10"/>
      <name val="Arial"/>
      <family val="2"/>
    </font>
    <font>
      <sz val="12"/>
      <name val="Agency FB"/>
      <family val="2"/>
    </font>
    <font>
      <b/>
      <sz val="10"/>
      <name val="Arial"/>
      <family val="2"/>
    </font>
    <font>
      <sz val="14"/>
      <name val="Arial"/>
      <family val="2"/>
    </font>
    <font>
      <b/>
      <sz val="9"/>
      <name val="Agency FB"/>
      <family val="2"/>
    </font>
    <font>
      <sz val="11"/>
      <name val="Agency FB"/>
      <family val="2"/>
    </font>
    <font>
      <b/>
      <sz val="11"/>
      <name val="Agency FB"/>
      <family val="2"/>
    </font>
    <font>
      <b/>
      <i/>
      <sz val="1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0"/>
      <name val="Arial"/>
      <family val="2"/>
      <charset val="1"/>
    </font>
    <font>
      <b/>
      <i/>
      <sz val="24"/>
      <name val="Arial"/>
      <family val="2"/>
      <charset val="1"/>
    </font>
    <font>
      <sz val="24"/>
      <name val="Arial"/>
      <family val="2"/>
      <charset val="1"/>
    </font>
    <font>
      <b/>
      <i/>
      <u/>
      <sz val="14"/>
      <name val="Arial"/>
      <family val="2"/>
      <charset val="1"/>
    </font>
    <font>
      <b/>
      <i/>
      <sz val="18"/>
      <name val="Arial"/>
      <family val="2"/>
      <charset val="1"/>
    </font>
    <font>
      <sz val="18"/>
      <name val="Arial"/>
      <family val="2"/>
      <charset val="1"/>
    </font>
    <font>
      <b/>
      <sz val="18"/>
      <name val="Arial"/>
      <family val="2"/>
      <charset val="1"/>
    </font>
    <font>
      <b/>
      <sz val="20"/>
      <name val="Arial"/>
      <family val="2"/>
      <charset val="1"/>
    </font>
    <font>
      <sz val="16"/>
      <name val="Arial"/>
      <family val="2"/>
      <charset val="1"/>
    </font>
    <font>
      <sz val="20"/>
      <name val="Arial"/>
      <family val="2"/>
      <charset val="1"/>
    </font>
    <font>
      <b/>
      <i/>
      <sz val="24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2"/>
      <name val="Agency FB"/>
      <family val="2"/>
    </font>
    <font>
      <b/>
      <sz val="14"/>
      <name val="Agency FB"/>
      <family val="2"/>
    </font>
    <font>
      <sz val="14"/>
      <name val="Agency FB"/>
      <family val="2"/>
    </font>
    <font>
      <b/>
      <sz val="11"/>
      <color indexed="10"/>
      <name val="Agency FB"/>
      <family val="2"/>
    </font>
    <font>
      <b/>
      <sz val="12"/>
      <color indexed="10"/>
      <name val="Agency FB"/>
      <family val="2"/>
    </font>
    <font>
      <sz val="11"/>
      <color indexed="10"/>
      <name val="Agency FB"/>
      <family val="2"/>
    </font>
    <font>
      <b/>
      <i/>
      <sz val="14"/>
      <name val="Agency FB"/>
      <family val="2"/>
    </font>
    <font>
      <b/>
      <i/>
      <sz val="12"/>
      <name val="Agency FB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2"/>
      <name val="Agency FB"/>
      <family val="2"/>
    </font>
    <font>
      <b/>
      <sz val="14"/>
      <name val="Arial"/>
      <family val="2"/>
    </font>
    <font>
      <sz val="9"/>
      <name val="Agency FB"/>
      <family val="2"/>
      <charset val="1"/>
    </font>
    <font>
      <sz val="14"/>
      <name val="Agency FB"/>
      <family val="2"/>
      <charset val="1"/>
    </font>
    <font>
      <sz val="12"/>
      <name val="Arial"/>
      <family val="2"/>
      <charset val="1"/>
    </font>
    <font>
      <sz val="11"/>
      <name val="Agency FB"/>
      <family val="2"/>
      <charset val="1"/>
    </font>
    <font>
      <b/>
      <sz val="12"/>
      <name val="Agency FB"/>
      <family val="2"/>
      <charset val="1"/>
    </font>
    <font>
      <b/>
      <sz val="10"/>
      <color indexed="10"/>
      <name val="Agency FB"/>
      <family val="2"/>
      <charset val="1"/>
    </font>
    <font>
      <b/>
      <i/>
      <u/>
      <sz val="24"/>
      <name val="Arial"/>
      <family val="2"/>
      <charset val="1"/>
    </font>
    <font>
      <b/>
      <i/>
      <sz val="20"/>
      <name val="Arial"/>
      <family val="2"/>
    </font>
    <font>
      <sz val="13"/>
      <name val="Agency FB"/>
      <family val="2"/>
    </font>
    <font>
      <b/>
      <sz val="9"/>
      <name val="Cambria"/>
      <family val="1"/>
    </font>
    <font>
      <sz val="18"/>
      <name val="Agency FB"/>
      <family val="2"/>
    </font>
    <font>
      <sz val="18"/>
      <name val="Arial"/>
      <family val="2"/>
    </font>
    <font>
      <sz val="10"/>
      <color theme="0"/>
      <name val="Arial"/>
      <family val="2"/>
      <charset val="1"/>
    </font>
    <font>
      <b/>
      <sz val="11"/>
      <color rgb="FFFF0000"/>
      <name val="Agency FB"/>
      <family val="2"/>
    </font>
    <font>
      <b/>
      <sz val="12"/>
      <color rgb="FF000099"/>
      <name val="Agency FB"/>
      <family val="2"/>
    </font>
    <font>
      <b/>
      <sz val="12"/>
      <color rgb="FFFF0000"/>
      <name val="Agency FB"/>
      <family val="2"/>
    </font>
    <font>
      <sz val="11"/>
      <color rgb="FFFF0000"/>
      <name val="Agency FB"/>
      <family val="2"/>
    </font>
    <font>
      <sz val="12"/>
      <color rgb="FF000099"/>
      <name val="Agency FB"/>
      <family val="2"/>
    </font>
    <font>
      <b/>
      <sz val="14"/>
      <color rgb="FFFF0000"/>
      <name val="Agency FB"/>
      <family val="2"/>
    </font>
    <font>
      <sz val="10"/>
      <color theme="1"/>
      <name val="Agency FB"/>
      <family val="2"/>
    </font>
    <font>
      <b/>
      <sz val="10"/>
      <color theme="1"/>
      <name val="Agency FB"/>
      <family val="2"/>
    </font>
    <font>
      <sz val="12"/>
      <color rgb="FFFF0000"/>
      <name val="Agency FB"/>
      <family val="2"/>
    </font>
    <font>
      <b/>
      <sz val="16"/>
      <color rgb="FFFF0000"/>
      <name val="Agency FB"/>
      <family val="2"/>
    </font>
    <font>
      <b/>
      <sz val="18"/>
      <color rgb="FFFF0000"/>
      <name val="Agency FB"/>
      <family val="2"/>
    </font>
    <font>
      <b/>
      <sz val="18"/>
      <color rgb="FFFF0000"/>
      <name val="Arial"/>
      <family val="2"/>
    </font>
    <font>
      <b/>
      <sz val="2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4" tint="0.79998168889431442"/>
        <bgColor indexed="26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3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5CEBFA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6" fillId="0" borderId="0"/>
  </cellStyleXfs>
  <cellXfs count="279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/>
    <xf numFmtId="49" fontId="2" fillId="9" borderId="1" xfId="0" applyNumberFormat="1" applyFont="1" applyFill="1" applyBorder="1" applyAlignment="1">
      <alignment horizontal="center" vertical="center"/>
    </xf>
    <xf numFmtId="49" fontId="2" fillId="9" borderId="0" xfId="0" applyNumberFormat="1" applyFont="1" applyFill="1" applyBorder="1" applyAlignment="1">
      <alignment horizontal="center" vertical="center"/>
    </xf>
    <xf numFmtId="49" fontId="2" fillId="9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10" fillId="0" borderId="0" xfId="0" applyNumberFormat="1" applyFont="1" applyBorder="1" applyAlignment="1">
      <alignment horizontal="center" vertical="center"/>
    </xf>
    <xf numFmtId="0" fontId="12" fillId="1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8" fillId="0" borderId="0" xfId="1" applyFont="1"/>
    <xf numFmtId="0" fontId="16" fillId="0" borderId="0" xfId="1"/>
    <xf numFmtId="0" fontId="21" fillId="11" borderId="9" xfId="1" applyFont="1" applyFill="1" applyBorder="1" applyAlignment="1">
      <alignment horizontal="center"/>
    </xf>
    <xf numFmtId="0" fontId="22" fillId="11" borderId="10" xfId="1" applyFont="1" applyFill="1" applyBorder="1" applyAlignment="1">
      <alignment horizontal="center"/>
    </xf>
    <xf numFmtId="0" fontId="22" fillId="11" borderId="11" xfId="1" applyFont="1" applyFill="1" applyBorder="1" applyAlignment="1">
      <alignment horizontal="center"/>
    </xf>
    <xf numFmtId="0" fontId="21" fillId="0" borderId="0" xfId="1" applyFont="1"/>
    <xf numFmtId="0" fontId="23" fillId="10" borderId="12" xfId="1" applyFont="1" applyFill="1" applyBorder="1" applyAlignment="1">
      <alignment horizontal="center" vertical="center"/>
    </xf>
    <xf numFmtId="0" fontId="14" fillId="10" borderId="14" xfId="1" applyFont="1" applyFill="1" applyBorder="1" applyAlignment="1">
      <alignment horizontal="center" vertical="center"/>
    </xf>
    <xf numFmtId="0" fontId="16" fillId="0" borderId="0" xfId="1" applyAlignment="1">
      <alignment horizontal="left" vertical="center"/>
    </xf>
    <xf numFmtId="0" fontId="24" fillId="0" borderId="0" xfId="1" applyFont="1" applyAlignment="1">
      <alignment horizontal="center"/>
    </xf>
    <xf numFmtId="0" fontId="16" fillId="0" borderId="0" xfId="1" applyAlignment="1">
      <alignment horizontal="left"/>
    </xf>
    <xf numFmtId="0" fontId="16" fillId="0" borderId="0" xfId="1" applyAlignment="1">
      <alignment horizontal="center"/>
    </xf>
    <xf numFmtId="0" fontId="24" fillId="0" borderId="0" xfId="1" applyFont="1"/>
    <xf numFmtId="0" fontId="24" fillId="0" borderId="16" xfId="1" applyFont="1" applyBorder="1" applyAlignment="1">
      <alignment horizontal="center"/>
    </xf>
    <xf numFmtId="0" fontId="53" fillId="0" borderId="0" xfId="1" applyFont="1"/>
    <xf numFmtId="0" fontId="24" fillId="5" borderId="16" xfId="1" applyFont="1" applyFill="1" applyBorder="1" applyAlignment="1">
      <alignment horizontal="center"/>
    </xf>
    <xf numFmtId="0" fontId="25" fillId="0" borderId="0" xfId="1" applyFont="1" applyAlignment="1">
      <alignment horizontal="center"/>
    </xf>
    <xf numFmtId="0" fontId="25" fillId="0" borderId="0" xfId="1" applyFont="1" applyAlignment="1">
      <alignment horizontal="left"/>
    </xf>
    <xf numFmtId="0" fontId="25" fillId="0" borderId="0" xfId="1" applyFont="1"/>
    <xf numFmtId="0" fontId="23" fillId="12" borderId="17" xfId="1" applyFont="1" applyFill="1" applyBorder="1" applyAlignment="1">
      <alignment horizontal="center"/>
    </xf>
    <xf numFmtId="164" fontId="12" fillId="0" borderId="18" xfId="0" applyNumberFormat="1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4" fillId="0" borderId="2" xfId="0" applyFont="1" applyBorder="1" applyAlignment="1">
      <alignment horizontal="center" vertical="center"/>
    </xf>
    <xf numFmtId="0" fontId="55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164" fontId="56" fillId="0" borderId="4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5" fillId="0" borderId="5" xfId="0" applyFont="1" applyBorder="1" applyAlignment="1">
      <alignment horizontal="center" vertical="center"/>
    </xf>
    <xf numFmtId="0" fontId="29" fillId="4" borderId="19" xfId="0" applyFont="1" applyFill="1" applyBorder="1" applyAlignment="1"/>
    <xf numFmtId="0" fontId="55" fillId="0" borderId="6" xfId="0" applyFont="1" applyBorder="1" applyAlignment="1">
      <alignment horizontal="center" vertical="center"/>
    </xf>
    <xf numFmtId="0" fontId="29" fillId="4" borderId="18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57" fillId="0" borderId="2" xfId="0" applyFont="1" applyBorder="1" applyAlignment="1">
      <alignment horizontal="center" vertical="center"/>
    </xf>
    <xf numFmtId="0" fontId="55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8" fillId="0" borderId="2" xfId="0" applyFont="1" applyBorder="1" applyAlignment="1">
      <alignment horizontal="center" vertical="center"/>
    </xf>
    <xf numFmtId="0" fontId="56" fillId="3" borderId="4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7" fillId="0" borderId="0" xfId="0" applyFont="1"/>
    <xf numFmtId="49" fontId="11" fillId="0" borderId="0" xfId="0" applyNumberFormat="1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/>
    <xf numFmtId="0" fontId="29" fillId="0" borderId="0" xfId="0" applyFont="1" applyAlignment="1"/>
    <xf numFmtId="0" fontId="56" fillId="0" borderId="0" xfId="0" applyFont="1" applyAlignment="1">
      <alignment horizontal="center"/>
    </xf>
    <xf numFmtId="164" fontId="4" fillId="0" borderId="18" xfId="0" applyNumberFormat="1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49" fontId="37" fillId="0" borderId="2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164" fontId="32" fillId="0" borderId="6" xfId="0" applyNumberFormat="1" applyFont="1" applyBorder="1" applyAlignment="1">
      <alignment horizontal="center" vertical="center"/>
    </xf>
    <xf numFmtId="0" fontId="38" fillId="7" borderId="3" xfId="0" applyFont="1" applyFill="1" applyBorder="1" applyAlignment="1">
      <alignment horizontal="center" vertical="center"/>
    </xf>
    <xf numFmtId="49" fontId="11" fillId="9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49" fontId="11" fillId="9" borderId="2" xfId="0" applyNumberFormat="1" applyFont="1" applyFill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40" fillId="3" borderId="0" xfId="0" applyFont="1" applyFill="1" applyAlignment="1">
      <alignment horizontal="center"/>
    </xf>
    <xf numFmtId="0" fontId="7" fillId="0" borderId="3" xfId="0" applyFont="1" applyBorder="1" applyAlignment="1">
      <alignment horizontal="center"/>
    </xf>
    <xf numFmtId="0" fontId="40" fillId="3" borderId="3" xfId="0" applyFont="1" applyFill="1" applyBorder="1" applyAlignment="1">
      <alignment horizontal="center"/>
    </xf>
    <xf numFmtId="0" fontId="41" fillId="0" borderId="0" xfId="1" applyFont="1" applyFill="1" applyBorder="1"/>
    <xf numFmtId="0" fontId="41" fillId="0" borderId="0" xfId="1" applyFont="1" applyFill="1" applyBorder="1" applyAlignment="1"/>
    <xf numFmtId="0" fontId="41" fillId="0" borderId="0" xfId="1" applyFont="1" applyFill="1" applyBorder="1" applyAlignment="1">
      <alignment wrapText="1"/>
    </xf>
    <xf numFmtId="0" fontId="42" fillId="0" borderId="0" xfId="1" applyFont="1" applyFill="1" applyBorder="1" applyAlignment="1"/>
    <xf numFmtId="49" fontId="43" fillId="0" borderId="0" xfId="1" applyNumberFormat="1" applyFont="1" applyFill="1" applyBorder="1" applyAlignment="1">
      <alignment horizontal="center"/>
    </xf>
    <xf numFmtId="49" fontId="44" fillId="0" borderId="0" xfId="1" applyNumberFormat="1" applyFont="1" applyFill="1" applyBorder="1" applyAlignment="1">
      <alignment horizontal="center"/>
    </xf>
    <xf numFmtId="0" fontId="44" fillId="0" borderId="0" xfId="1" applyFont="1" applyFill="1" applyBorder="1" applyAlignment="1">
      <alignment horizontal="center"/>
    </xf>
    <xf numFmtId="0" fontId="44" fillId="0" borderId="0" xfId="1" applyFont="1" applyFill="1" applyBorder="1"/>
    <xf numFmtId="0" fontId="45" fillId="0" borderId="0" xfId="1" applyFont="1" applyFill="1" applyBorder="1"/>
    <xf numFmtId="0" fontId="46" fillId="0" borderId="0" xfId="1" applyFont="1" applyFill="1" applyBorder="1" applyAlignment="1">
      <alignment horizontal="center"/>
    </xf>
    <xf numFmtId="164" fontId="4" fillId="0" borderId="3" xfId="0" applyNumberFormat="1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49" fontId="37" fillId="2" borderId="3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164" fontId="33" fillId="0" borderId="3" xfId="0" applyNumberFormat="1" applyFont="1" applyBorder="1" applyAlignment="1">
      <alignment horizontal="center" vertical="center"/>
    </xf>
    <xf numFmtId="0" fontId="31" fillId="0" borderId="3" xfId="0" applyFont="1" applyBorder="1" applyAlignment="1">
      <alignment horizontal="center"/>
    </xf>
    <xf numFmtId="49" fontId="38" fillId="2" borderId="3" xfId="0" applyNumberFormat="1" applyFont="1" applyFill="1" applyBorder="1" applyAlignment="1">
      <alignment horizontal="center"/>
    </xf>
    <xf numFmtId="0" fontId="59" fillId="0" borderId="3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49" fontId="38" fillId="0" borderId="0" xfId="0" applyNumberFormat="1" applyFont="1" applyAlignment="1">
      <alignment horizontal="center"/>
    </xf>
    <xf numFmtId="0" fontId="31" fillId="0" borderId="0" xfId="0" applyFont="1"/>
    <xf numFmtId="0" fontId="33" fillId="0" borderId="0" xfId="0" applyFont="1" applyAlignment="1">
      <alignment horizontal="center"/>
    </xf>
    <xf numFmtId="0" fontId="11" fillId="0" borderId="0" xfId="0" applyFont="1" applyAlignment="1"/>
    <xf numFmtId="0" fontId="16" fillId="5" borderId="0" xfId="1" applyFill="1"/>
    <xf numFmtId="0" fontId="8" fillId="5" borderId="0" xfId="1" applyFont="1" applyFill="1"/>
    <xf numFmtId="0" fontId="8" fillId="5" borderId="0" xfId="1" applyFont="1" applyFill="1" applyAlignment="1">
      <alignment horizontal="center"/>
    </xf>
    <xf numFmtId="0" fontId="21" fillId="5" borderId="0" xfId="1" applyFont="1" applyFill="1" applyAlignment="1">
      <alignment horizontal="center" vertical="center"/>
    </xf>
    <xf numFmtId="0" fontId="14" fillId="5" borderId="0" xfId="1" applyFont="1" applyFill="1" applyAlignment="1">
      <alignment horizontal="center" vertical="center"/>
    </xf>
    <xf numFmtId="0" fontId="14" fillId="5" borderId="21" xfId="1" applyFont="1" applyFill="1" applyBorder="1" applyAlignment="1">
      <alignment horizontal="center" vertical="center"/>
    </xf>
    <xf numFmtId="0" fontId="20" fillId="13" borderId="22" xfId="1" applyFont="1" applyFill="1" applyBorder="1" applyAlignment="1"/>
    <xf numFmtId="0" fontId="14" fillId="13" borderId="23" xfId="1" applyFont="1" applyFill="1" applyBorder="1" applyAlignment="1">
      <alignment horizontal="center"/>
    </xf>
    <xf numFmtId="0" fontId="21" fillId="5" borderId="0" xfId="1" applyFont="1" applyFill="1"/>
    <xf numFmtId="0" fontId="14" fillId="5" borderId="0" xfId="1" applyFont="1" applyFill="1" applyAlignment="1">
      <alignment horizontal="center"/>
    </xf>
    <xf numFmtId="0" fontId="20" fillId="14" borderId="22" xfId="1" applyFont="1" applyFill="1" applyBorder="1" applyAlignment="1"/>
    <xf numFmtId="0" fontId="14" fillId="14" borderId="23" xfId="1" applyFont="1" applyFill="1" applyBorder="1" applyAlignment="1">
      <alignment horizontal="center"/>
    </xf>
    <xf numFmtId="0" fontId="20" fillId="5" borderId="0" xfId="1" applyFont="1" applyFill="1" applyBorder="1" applyAlignment="1"/>
    <xf numFmtId="0" fontId="14" fillId="5" borderId="0" xfId="1" applyFont="1" applyFill="1" applyBorder="1" applyAlignment="1">
      <alignment horizontal="center"/>
    </xf>
    <xf numFmtId="0" fontId="20" fillId="5" borderId="22" xfId="1" applyFont="1" applyFill="1" applyBorder="1" applyAlignment="1"/>
    <xf numFmtId="0" fontId="14" fillId="5" borderId="23" xfId="1" applyFont="1" applyFill="1" applyBorder="1" applyAlignment="1">
      <alignment horizontal="center"/>
    </xf>
    <xf numFmtId="0" fontId="13" fillId="14" borderId="22" xfId="1" applyFont="1" applyFill="1" applyBorder="1" applyAlignment="1"/>
    <xf numFmtId="0" fontId="13" fillId="13" borderId="22" xfId="1" applyFont="1" applyFill="1" applyBorder="1" applyAlignment="1"/>
    <xf numFmtId="0" fontId="13" fillId="5" borderId="0" xfId="1" applyFont="1" applyFill="1" applyBorder="1" applyAlignment="1"/>
    <xf numFmtId="0" fontId="7" fillId="10" borderId="24" xfId="0" applyFont="1" applyFill="1" applyBorder="1" applyAlignment="1">
      <alignment horizontal="center"/>
    </xf>
    <xf numFmtId="0" fontId="49" fillId="15" borderId="0" xfId="0" applyFont="1" applyFill="1"/>
    <xf numFmtId="0" fontId="31" fillId="15" borderId="0" xfId="0" applyFont="1" applyFill="1" applyAlignment="1">
      <alignment horizontal="center"/>
    </xf>
    <xf numFmtId="0" fontId="7" fillId="0" borderId="19" xfId="0" applyFont="1" applyBorder="1" applyAlignment="1">
      <alignment horizontal="center"/>
    </xf>
    <xf numFmtId="0" fontId="12" fillId="0" borderId="0" xfId="0" applyFont="1" applyFill="1" applyBorder="1"/>
    <xf numFmtId="0" fontId="49" fillId="0" borderId="25" xfId="0" applyFont="1" applyBorder="1" applyAlignment="1">
      <alignment horizontal="left" vertical="center"/>
    </xf>
    <xf numFmtId="0" fontId="31" fillId="0" borderId="24" xfId="0" applyFont="1" applyBorder="1" applyAlignment="1">
      <alignment horizontal="center" vertical="center"/>
    </xf>
    <xf numFmtId="0" fontId="2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7" fillId="10" borderId="24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60" fillId="0" borderId="3" xfId="0" applyFont="1" applyBorder="1" applyAlignment="1">
      <alignment horizontal="center"/>
    </xf>
    <xf numFmtId="49" fontId="0" fillId="2" borderId="3" xfId="0" applyNumberFormat="1" applyFont="1" applyFill="1" applyBorder="1" applyAlignment="1">
      <alignment horizontal="center"/>
    </xf>
    <xf numFmtId="0" fontId="49" fillId="0" borderId="0" xfId="0" applyFont="1"/>
    <xf numFmtId="0" fontId="0" fillId="0" borderId="0" xfId="0" applyAlignment="1">
      <alignment horizontal="center" vertical="center" wrapText="1"/>
    </xf>
    <xf numFmtId="0" fontId="61" fillId="0" borderId="3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/>
    </xf>
    <xf numFmtId="0" fontId="49" fillId="0" borderId="3" xfId="0" applyFont="1" applyBorder="1"/>
    <xf numFmtId="0" fontId="3" fillId="0" borderId="0" xfId="0" applyFont="1" applyBorder="1" applyAlignment="1">
      <alignment horizontal="center" vertical="center"/>
    </xf>
    <xf numFmtId="0" fontId="25" fillId="12" borderId="27" xfId="1" applyFont="1" applyFill="1" applyBorder="1" applyAlignment="1">
      <alignment horizontal="center" vertical="center"/>
    </xf>
    <xf numFmtId="0" fontId="17" fillId="8" borderId="28" xfId="1" applyFont="1" applyFill="1" applyBorder="1" applyAlignment="1">
      <alignment horizontal="center"/>
    </xf>
    <xf numFmtId="0" fontId="19" fillId="17" borderId="29" xfId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0" fillId="17" borderId="12" xfId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2" xfId="0" applyBorder="1" applyAlignment="1">
      <alignment horizontal="center"/>
    </xf>
    <xf numFmtId="0" fontId="26" fillId="19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8" borderId="26" xfId="1" applyFont="1" applyFill="1" applyBorder="1" applyAlignment="1">
      <alignment horizontal="center" vertical="center"/>
    </xf>
    <xf numFmtId="0" fontId="24" fillId="0" borderId="15" xfId="1" applyFont="1" applyBorder="1" applyAlignment="1">
      <alignment horizontal="center" vertical="center"/>
    </xf>
    <xf numFmtId="0" fontId="24" fillId="16" borderId="15" xfId="1" applyFont="1" applyFill="1" applyBorder="1" applyAlignment="1">
      <alignment horizontal="center" vertical="center"/>
    </xf>
    <xf numFmtId="0" fontId="47" fillId="18" borderId="0" xfId="1" applyFont="1" applyFill="1" applyBorder="1" applyAlignment="1">
      <alignment horizontal="center"/>
    </xf>
    <xf numFmtId="0" fontId="13" fillId="15" borderId="33" xfId="1" applyFont="1" applyFill="1" applyBorder="1" applyAlignment="1">
      <alignment horizontal="center" vertical="center" wrapText="1"/>
    </xf>
    <xf numFmtId="0" fontId="13" fillId="15" borderId="34" xfId="1" applyFont="1" applyFill="1" applyBorder="1" applyAlignment="1">
      <alignment horizontal="center" vertical="center" wrapText="1"/>
    </xf>
    <xf numFmtId="0" fontId="13" fillId="15" borderId="35" xfId="1" applyFont="1" applyFill="1" applyBorder="1" applyAlignment="1">
      <alignment horizontal="center" vertical="center" wrapText="1"/>
    </xf>
    <xf numFmtId="0" fontId="13" fillId="15" borderId="36" xfId="1" applyFont="1" applyFill="1" applyBorder="1" applyAlignment="1">
      <alignment horizontal="center" vertical="center" wrapText="1"/>
    </xf>
    <xf numFmtId="0" fontId="13" fillId="15" borderId="37" xfId="1" applyFont="1" applyFill="1" applyBorder="1" applyAlignment="1">
      <alignment horizontal="center" vertical="center" wrapText="1"/>
    </xf>
    <xf numFmtId="0" fontId="13" fillId="15" borderId="38" xfId="1" applyFont="1" applyFill="1" applyBorder="1" applyAlignment="1">
      <alignment horizontal="center" vertical="center" wrapText="1"/>
    </xf>
    <xf numFmtId="0" fontId="48" fillId="5" borderId="36" xfId="1" applyFont="1" applyFill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48" fillId="5" borderId="25" xfId="1" applyFont="1" applyFill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 vertical="center" wrapText="1"/>
    </xf>
    <xf numFmtId="0" fontId="48" fillId="0" borderId="4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62" fillId="4" borderId="19" xfId="0" applyFont="1" applyFill="1" applyBorder="1" applyAlignment="1">
      <alignment horizontal="center" vertical="center"/>
    </xf>
    <xf numFmtId="0" fontId="62" fillId="4" borderId="18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2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56" fillId="4" borderId="19" xfId="0" applyFont="1" applyFill="1" applyBorder="1" applyAlignment="1">
      <alignment horizontal="center" vertical="center"/>
    </xf>
    <xf numFmtId="0" fontId="56" fillId="4" borderId="18" xfId="0" applyFont="1" applyFill="1" applyBorder="1" applyAlignment="1">
      <alignment horizontal="center" vertical="center"/>
    </xf>
    <xf numFmtId="0" fontId="63" fillId="4" borderId="19" xfId="0" applyFont="1" applyFill="1" applyBorder="1" applyAlignment="1">
      <alignment horizontal="center" vertical="center"/>
    </xf>
    <xf numFmtId="0" fontId="63" fillId="4" borderId="18" xfId="0" applyFont="1" applyFill="1" applyBorder="1" applyAlignment="1">
      <alignment horizontal="center" vertical="center"/>
    </xf>
    <xf numFmtId="0" fontId="26" fillId="19" borderId="2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1" fillId="4" borderId="19" xfId="0" applyFont="1" applyFill="1" applyBorder="1" applyAlignment="1">
      <alignment horizontal="center" vertical="center"/>
    </xf>
    <xf numFmtId="0" fontId="31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2" fillId="0" borderId="18" xfId="0" applyFont="1" applyBorder="1"/>
    <xf numFmtId="0" fontId="1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5" fillId="0" borderId="18" xfId="0" applyFont="1" applyBorder="1"/>
    <xf numFmtId="0" fontId="0" fillId="0" borderId="2" xfId="0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35" fillId="20" borderId="37" xfId="0" applyFont="1" applyFill="1" applyBorder="1" applyAlignment="1">
      <alignment horizontal="center" vertical="center"/>
    </xf>
    <xf numFmtId="0" fontId="9" fillId="20" borderId="37" xfId="0" applyFont="1" applyFill="1" applyBorder="1" applyAlignment="1">
      <alignment horizontal="center"/>
    </xf>
    <xf numFmtId="0" fontId="9" fillId="20" borderId="24" xfId="0" applyFont="1" applyFill="1" applyBorder="1" applyAlignment="1">
      <alignment horizontal="center"/>
    </xf>
    <xf numFmtId="0" fontId="7" fillId="10" borderId="3" xfId="0" applyFont="1" applyFill="1" applyBorder="1" applyAlignment="1">
      <alignment horizontal="center" vertical="center"/>
    </xf>
    <xf numFmtId="0" fontId="15" fillId="10" borderId="25" xfId="0" applyFont="1" applyFill="1" applyBorder="1" applyAlignment="1">
      <alignment horizontal="center" vertical="center"/>
    </xf>
    <xf numFmtId="0" fontId="36" fillId="20" borderId="2" xfId="0" applyFont="1" applyFill="1" applyBorder="1" applyAlignment="1">
      <alignment horizontal="center" vertical="center"/>
    </xf>
    <xf numFmtId="0" fontId="36" fillId="20" borderId="4" xfId="0" applyFont="1" applyFill="1" applyBorder="1" applyAlignment="1">
      <alignment horizontal="center" vertical="center"/>
    </xf>
    <xf numFmtId="0" fontId="50" fillId="19" borderId="8" xfId="0" applyFont="1" applyFill="1" applyBorder="1" applyAlignment="1">
      <alignment horizontal="center" vertical="center"/>
    </xf>
    <xf numFmtId="0" fontId="50" fillId="19" borderId="2" xfId="0" applyFont="1" applyFill="1" applyBorder="1" applyAlignment="1">
      <alignment horizontal="center" vertical="center"/>
    </xf>
    <xf numFmtId="0" fontId="8" fillId="19" borderId="37" xfId="0" applyFont="1" applyFill="1" applyBorder="1" applyAlignment="1">
      <alignment horizontal="center" vertical="center"/>
    </xf>
    <xf numFmtId="0" fontId="8" fillId="19" borderId="24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4" fillId="10" borderId="13" xfId="1" applyFont="1" applyFill="1" applyBorder="1" applyAlignment="1">
      <alignment horizontal="left" vertical="center"/>
    </xf>
    <xf numFmtId="0" fontId="23" fillId="10" borderId="29" xfId="1" applyFont="1" applyFill="1" applyBorder="1" applyAlignment="1">
      <alignment horizontal="center" vertical="center"/>
    </xf>
    <xf numFmtId="0" fontId="14" fillId="10" borderId="30" xfId="1" applyFont="1" applyFill="1" applyBorder="1" applyAlignment="1">
      <alignment horizontal="left" vertical="center"/>
    </xf>
    <xf numFmtId="0" fontId="14" fillId="10" borderId="31" xfId="1" applyFont="1" applyFill="1" applyBorder="1" applyAlignment="1">
      <alignment horizontal="center" vertical="center"/>
    </xf>
    <xf numFmtId="0" fontId="23" fillId="10" borderId="44" xfId="1" applyFont="1" applyFill="1" applyBorder="1" applyAlignment="1">
      <alignment horizontal="center" vertical="center"/>
    </xf>
    <xf numFmtId="0" fontId="14" fillId="10" borderId="40" xfId="1" applyFont="1" applyFill="1" applyBorder="1" applyAlignment="1">
      <alignment horizontal="left" vertical="center"/>
    </xf>
    <xf numFmtId="0" fontId="14" fillId="10" borderId="45" xfId="1" applyFont="1" applyFill="1" applyBorder="1" applyAlignment="1">
      <alignment horizontal="center" vertical="center"/>
    </xf>
    <xf numFmtId="0" fontId="66" fillId="5" borderId="0" xfId="1" applyFont="1" applyFill="1" applyBorder="1" applyAlignment="1">
      <alignment horizontal="center"/>
    </xf>
    <xf numFmtId="0" fontId="66" fillId="5" borderId="23" xfId="1" applyFont="1" applyFill="1" applyBorder="1" applyAlignment="1">
      <alignment horizontal="center"/>
    </xf>
    <xf numFmtId="0" fontId="66" fillId="5" borderId="0" xfId="1" applyFont="1" applyFill="1" applyAlignment="1">
      <alignment horizontal="center"/>
    </xf>
    <xf numFmtId="0" fontId="14" fillId="13" borderId="46" xfId="1" applyFont="1" applyFill="1" applyBorder="1" applyAlignment="1">
      <alignment horizontal="center"/>
    </xf>
    <xf numFmtId="0" fontId="14" fillId="14" borderId="46" xfId="1" applyFont="1" applyFill="1" applyBorder="1" applyAlignment="1">
      <alignment horizontal="center"/>
    </xf>
    <xf numFmtId="0" fontId="66" fillId="13" borderId="46" xfId="1" applyFont="1" applyFill="1" applyBorder="1" applyAlignment="1">
      <alignment horizontal="center"/>
    </xf>
    <xf numFmtId="0" fontId="66" fillId="14" borderId="46" xfId="1" applyFont="1" applyFill="1" applyBorder="1" applyAlignment="1">
      <alignment horizontal="center"/>
    </xf>
  </cellXfs>
  <cellStyles count="2">
    <cellStyle name="Excel Built-in Normal" xfId="1" xr:uid="{00000000-0005-0000-0000-000000000000}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3"/>
  <sheetViews>
    <sheetView topLeftCell="A4" zoomScale="80" zoomScaleNormal="80" workbookViewId="0">
      <selection activeCell="C12" sqref="C12"/>
    </sheetView>
  </sheetViews>
  <sheetFormatPr defaultColWidth="8.6640625" defaultRowHeight="20.399999999999999" x14ac:dyDescent="0.35"/>
  <cols>
    <col min="1" max="1" width="9.109375" style="41" customWidth="1"/>
    <col min="2" max="2" width="42.109375" style="42" customWidth="1"/>
    <col min="3" max="3" width="16" style="43" customWidth="1"/>
    <col min="4" max="4" width="8.6640625" style="33"/>
    <col min="5" max="5" width="9.33203125" style="44" customWidth="1"/>
    <col min="6" max="6" width="42.33203125" style="33" customWidth="1"/>
    <col min="7" max="7" width="15.88671875" style="33" customWidth="1"/>
    <col min="8" max="8" width="8.6640625" style="33"/>
    <col min="9" max="9" width="9.33203125" style="44" customWidth="1"/>
    <col min="10" max="10" width="42.33203125" style="33" customWidth="1"/>
    <col min="11" max="11" width="15.88671875" style="33" customWidth="1"/>
    <col min="12" max="16384" width="8.6640625" style="33"/>
  </cols>
  <sheetData>
    <row r="1" spans="1:11" ht="30" x14ac:dyDescent="0.25">
      <c r="A1" s="185" t="s">
        <v>122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21" thickBot="1" x14ac:dyDescent="0.4"/>
    <row r="3" spans="1:11" s="32" customFormat="1" ht="30" x14ac:dyDescent="0.5">
      <c r="A3" s="178" t="s">
        <v>34</v>
      </c>
      <c r="B3" s="178"/>
      <c r="C3" s="178"/>
      <c r="E3" s="178" t="s">
        <v>38</v>
      </c>
      <c r="F3" s="178"/>
      <c r="G3" s="178"/>
      <c r="I3" s="178" t="s">
        <v>40</v>
      </c>
      <c r="J3" s="178"/>
      <c r="K3" s="178"/>
    </row>
    <row r="4" spans="1:11" ht="17.399999999999999" x14ac:dyDescent="0.25">
      <c r="A4" s="179" t="s">
        <v>62</v>
      </c>
      <c r="B4" s="180"/>
      <c r="C4" s="181"/>
      <c r="E4" s="179" t="s">
        <v>62</v>
      </c>
      <c r="F4" s="180"/>
      <c r="G4" s="181"/>
      <c r="I4" s="179" t="s">
        <v>62</v>
      </c>
      <c r="J4" s="180"/>
      <c r="K4" s="181"/>
    </row>
    <row r="5" spans="1:11" ht="22.8" x14ac:dyDescent="0.4">
      <c r="A5" s="182" t="s">
        <v>106</v>
      </c>
      <c r="B5" s="183"/>
      <c r="C5" s="184"/>
      <c r="E5" s="182" t="s">
        <v>106</v>
      </c>
      <c r="F5" s="183"/>
      <c r="G5" s="184"/>
      <c r="I5" s="182" t="s">
        <v>106</v>
      </c>
      <c r="J5" s="183"/>
      <c r="K5" s="184"/>
    </row>
    <row r="6" spans="1:11" s="37" customFormat="1" ht="23.4" thickBot="1" x14ac:dyDescent="0.45">
      <c r="A6" s="34"/>
      <c r="B6" s="35" t="s">
        <v>35</v>
      </c>
      <c r="C6" s="36" t="s">
        <v>36</v>
      </c>
      <c r="E6" s="34"/>
      <c r="F6" s="35" t="s">
        <v>35</v>
      </c>
      <c r="G6" s="36" t="s">
        <v>36</v>
      </c>
      <c r="I6" s="34"/>
      <c r="J6" s="35" t="s">
        <v>35</v>
      </c>
      <c r="K6" s="36" t="s">
        <v>36</v>
      </c>
    </row>
    <row r="7" spans="1:11" ht="39.9" customHeight="1" thickTop="1" x14ac:dyDescent="0.25">
      <c r="A7" s="38" t="s">
        <v>37</v>
      </c>
      <c r="B7" s="265" t="s">
        <v>107</v>
      </c>
      <c r="C7" s="39">
        <v>459</v>
      </c>
      <c r="D7" s="40"/>
      <c r="E7" s="38" t="s">
        <v>37</v>
      </c>
      <c r="F7" s="265" t="s">
        <v>165</v>
      </c>
      <c r="G7" s="39">
        <v>206</v>
      </c>
      <c r="H7" s="40"/>
      <c r="I7" s="38" t="s">
        <v>37</v>
      </c>
      <c r="J7" s="265" t="s">
        <v>137</v>
      </c>
      <c r="K7" s="39">
        <v>108</v>
      </c>
    </row>
    <row r="8" spans="1:11" ht="39.9" customHeight="1" x14ac:dyDescent="0.25">
      <c r="A8" s="266" t="s">
        <v>39</v>
      </c>
      <c r="B8" s="267" t="s">
        <v>107</v>
      </c>
      <c r="C8" s="268">
        <v>444</v>
      </c>
      <c r="D8" s="40"/>
      <c r="E8" s="266" t="s">
        <v>39</v>
      </c>
      <c r="F8" s="267" t="s">
        <v>111</v>
      </c>
      <c r="G8" s="268">
        <v>206</v>
      </c>
      <c r="H8" s="40"/>
      <c r="I8" s="266" t="s">
        <v>39</v>
      </c>
      <c r="J8" s="267" t="s">
        <v>107</v>
      </c>
      <c r="K8" s="268">
        <v>107</v>
      </c>
    </row>
    <row r="9" spans="1:11" ht="39.9" customHeight="1" thickBot="1" x14ac:dyDescent="0.3">
      <c r="A9" s="269" t="s">
        <v>41</v>
      </c>
      <c r="B9" s="270" t="s">
        <v>109</v>
      </c>
      <c r="C9" s="271">
        <v>405</v>
      </c>
      <c r="D9" s="40"/>
      <c r="E9" s="269" t="s">
        <v>41</v>
      </c>
      <c r="F9" s="270" t="s">
        <v>178</v>
      </c>
      <c r="G9" s="271">
        <v>202</v>
      </c>
      <c r="H9" s="40"/>
      <c r="I9" s="269" t="s">
        <v>41</v>
      </c>
      <c r="J9" s="270" t="s">
        <v>111</v>
      </c>
      <c r="K9" s="271">
        <v>104</v>
      </c>
    </row>
    <row r="10" spans="1:11" ht="21" thickBot="1" x14ac:dyDescent="0.4"/>
    <row r="11" spans="1:11" ht="22.8" x14ac:dyDescent="0.35">
      <c r="E11" s="187" t="s">
        <v>42</v>
      </c>
      <c r="F11" s="187"/>
      <c r="G11" s="187"/>
    </row>
    <row r="12" spans="1:11" x14ac:dyDescent="0.35">
      <c r="E12" s="188" t="s">
        <v>43</v>
      </c>
      <c r="F12" s="188"/>
      <c r="G12" s="45">
        <v>12</v>
      </c>
      <c r="H12" s="46">
        <f>G12*4</f>
        <v>48</v>
      </c>
    </row>
    <row r="13" spans="1:11" x14ac:dyDescent="0.35">
      <c r="E13" s="189" t="s">
        <v>44</v>
      </c>
      <c r="F13" s="189"/>
      <c r="G13" s="47">
        <v>36</v>
      </c>
      <c r="H13" s="46">
        <f>G13*2</f>
        <v>72</v>
      </c>
    </row>
    <row r="14" spans="1:11" x14ac:dyDescent="0.35">
      <c r="E14" s="188" t="s">
        <v>45</v>
      </c>
      <c r="F14" s="188"/>
      <c r="G14" s="45">
        <v>40</v>
      </c>
    </row>
    <row r="15" spans="1:11" s="50" customFormat="1" ht="25.2" thickBot="1" x14ac:dyDescent="0.45">
      <c r="A15" s="48"/>
      <c r="B15" s="49"/>
      <c r="C15" s="48"/>
      <c r="E15" s="177" t="s">
        <v>46</v>
      </c>
      <c r="F15" s="177"/>
      <c r="G15" s="51">
        <f>SUM(H12,H13,G14)</f>
        <v>160</v>
      </c>
    </row>
    <row r="19" spans="1:3" x14ac:dyDescent="0.35">
      <c r="A19" s="33"/>
      <c r="B19" s="33"/>
      <c r="C19" s="33"/>
    </row>
    <row r="20" spans="1:3" x14ac:dyDescent="0.35">
      <c r="A20" s="33"/>
      <c r="B20" s="33"/>
      <c r="C20" s="33"/>
    </row>
    <row r="21" spans="1:3" x14ac:dyDescent="0.35">
      <c r="A21" s="33"/>
      <c r="B21" s="33"/>
      <c r="C21" s="33"/>
    </row>
    <row r="22" spans="1:3" x14ac:dyDescent="0.35">
      <c r="A22" s="33"/>
      <c r="B22" s="33"/>
      <c r="C22" s="33"/>
    </row>
    <row r="23" spans="1:3" x14ac:dyDescent="0.35">
      <c r="A23" s="33"/>
      <c r="B23" s="33"/>
      <c r="C23" s="33"/>
    </row>
  </sheetData>
  <mergeCells count="15">
    <mergeCell ref="A1:K1"/>
    <mergeCell ref="E11:G11"/>
    <mergeCell ref="E12:F12"/>
    <mergeCell ref="E13:F13"/>
    <mergeCell ref="E14:F14"/>
    <mergeCell ref="E15:F15"/>
    <mergeCell ref="I3:K3"/>
    <mergeCell ref="A3:C3"/>
    <mergeCell ref="E3:G3"/>
    <mergeCell ref="A4:C4"/>
    <mergeCell ref="E4:G4"/>
    <mergeCell ref="I4:K4"/>
    <mergeCell ref="A5:C5"/>
    <mergeCell ref="E5:G5"/>
    <mergeCell ref="I5:K5"/>
  </mergeCells>
  <pageMargins left="0.70866141732283472" right="0.70866141732283472" top="1.1417322834645669" bottom="0.74803149606299213" header="0.31496062992125984" footer="0.31496062992125984"/>
  <pageSetup paperSize="9" scale="60" fitToHeight="0" orientation="landscape" r:id="rId1"/>
  <headerFooter>
    <oddHeader>&amp;L&amp;G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W44"/>
  <sheetViews>
    <sheetView workbookViewId="0">
      <selection activeCell="V19" sqref="V19"/>
    </sheetView>
  </sheetViews>
  <sheetFormatPr defaultColWidth="9.109375" defaultRowHeight="17.399999999999999" x14ac:dyDescent="0.3"/>
  <cols>
    <col min="1" max="1" width="4.109375" style="13" customWidth="1"/>
    <col min="2" max="2" width="9.5546875" style="9" customWidth="1"/>
    <col min="3" max="14" width="4.6640625" style="13" customWidth="1"/>
    <col min="15" max="15" width="5.44140625" style="1" customWidth="1"/>
    <col min="16" max="16" width="7.88671875" style="3" customWidth="1"/>
    <col min="17" max="17" width="11.109375" style="1" bestFit="1" customWidth="1"/>
    <col min="18" max="18" width="9.109375" style="1"/>
    <col min="19" max="19" width="22.33203125" style="167" bestFit="1" customWidth="1"/>
    <col min="20" max="20" width="9.109375" style="127"/>
    <col min="21" max="16384" width="9.109375" style="1"/>
  </cols>
  <sheetData>
    <row r="1" spans="1:75" x14ac:dyDescent="0.3">
      <c r="N1" s="249" t="s">
        <v>83</v>
      </c>
      <c r="O1" s="250"/>
      <c r="P1" s="151">
        <v>2</v>
      </c>
      <c r="S1" s="152" t="s">
        <v>84</v>
      </c>
      <c r="T1" s="153" t="s">
        <v>85</v>
      </c>
    </row>
    <row r="2" spans="1:75" ht="15.75" customHeight="1" x14ac:dyDescent="0.3">
      <c r="A2" s="244" t="s">
        <v>86</v>
      </c>
      <c r="B2" s="245"/>
      <c r="C2" s="245"/>
      <c r="D2" s="246" t="s">
        <v>115</v>
      </c>
      <c r="E2" s="246"/>
      <c r="F2" s="246"/>
      <c r="G2" s="246"/>
      <c r="H2" s="246"/>
      <c r="I2" s="247"/>
      <c r="J2" s="247"/>
      <c r="K2" s="248"/>
      <c r="N2" s="249" t="s">
        <v>87</v>
      </c>
      <c r="O2" s="250"/>
      <c r="P2" s="151">
        <v>0</v>
      </c>
      <c r="Q2" s="154" t="s">
        <v>88</v>
      </c>
      <c r="R2" s="155"/>
      <c r="S2" s="156" t="s">
        <v>89</v>
      </c>
      <c r="T2" s="157">
        <f>MAX(O5:O36)</f>
        <v>100</v>
      </c>
    </row>
    <row r="3" spans="1:75" ht="15.75" customHeight="1" x14ac:dyDescent="0.25">
      <c r="A3" s="244" t="s">
        <v>30</v>
      </c>
      <c r="B3" s="245"/>
      <c r="C3" s="245"/>
      <c r="D3" s="251" t="s">
        <v>116</v>
      </c>
      <c r="E3" s="251"/>
      <c r="F3" s="252"/>
      <c r="G3" s="253" t="s">
        <v>90</v>
      </c>
      <c r="H3" s="254"/>
      <c r="I3" s="254"/>
      <c r="J3" s="255" t="s">
        <v>91</v>
      </c>
      <c r="K3" s="256"/>
      <c r="L3" s="158"/>
      <c r="M3" s="159"/>
      <c r="N3" s="249" t="s">
        <v>92</v>
      </c>
      <c r="O3" s="250"/>
      <c r="P3" s="160">
        <v>0</v>
      </c>
      <c r="Q3" s="161">
        <f>SUM((P1*4)+(P2*2)+P3)</f>
        <v>8</v>
      </c>
      <c r="R3" s="162"/>
      <c r="S3" s="156" t="s">
        <v>93</v>
      </c>
      <c r="T3" s="157">
        <f>MAX(C5:C36)</f>
        <v>15</v>
      </c>
    </row>
    <row r="4" spans="1:75" s="20" customFormat="1" ht="21" customHeight="1" x14ac:dyDescent="0.2">
      <c r="A4" s="115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94</v>
      </c>
      <c r="P4" s="15" t="s">
        <v>95</v>
      </c>
      <c r="Q4" s="23" t="s">
        <v>32</v>
      </c>
      <c r="R4" s="163"/>
      <c r="S4" s="156" t="s">
        <v>78</v>
      </c>
      <c r="T4" s="157">
        <v>91</v>
      </c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</row>
    <row r="5" spans="1:75" ht="15.75" customHeight="1" x14ac:dyDescent="0.3">
      <c r="A5" s="14">
        <v>1</v>
      </c>
      <c r="B5" s="8">
        <v>1</v>
      </c>
      <c r="C5" s="11">
        <v>12</v>
      </c>
      <c r="D5" s="11">
        <v>0</v>
      </c>
      <c r="E5" s="11">
        <v>6</v>
      </c>
      <c r="F5" s="11">
        <v>9</v>
      </c>
      <c r="G5" s="11">
        <v>9</v>
      </c>
      <c r="H5" s="11">
        <v>13</v>
      </c>
      <c r="I5" s="11">
        <v>9</v>
      </c>
      <c r="J5" s="11">
        <v>8</v>
      </c>
      <c r="K5" s="11">
        <v>14</v>
      </c>
      <c r="L5" s="11">
        <v>8</v>
      </c>
      <c r="M5" s="11"/>
      <c r="N5" s="12"/>
      <c r="O5" s="10">
        <f t="shared" ref="O5:O24" si="0">IF(B5="","",SUM(C5:M5)-(N5))</f>
        <v>88</v>
      </c>
      <c r="P5" s="165" t="s">
        <v>99</v>
      </c>
      <c r="Q5" s="30">
        <f t="shared" ref="Q5:Q44" si="1">SUM(C5:E5)</f>
        <v>18</v>
      </c>
      <c r="S5" s="156" t="s">
        <v>79</v>
      </c>
      <c r="T5" s="157" t="s">
        <v>66</v>
      </c>
    </row>
    <row r="6" spans="1:75" ht="15.75" customHeight="1" x14ac:dyDescent="0.3">
      <c r="A6" s="14">
        <v>2</v>
      </c>
      <c r="B6" s="8">
        <v>2</v>
      </c>
      <c r="C6" s="11">
        <v>12</v>
      </c>
      <c r="D6" s="11">
        <v>0</v>
      </c>
      <c r="E6" s="11">
        <v>8</v>
      </c>
      <c r="F6" s="11">
        <v>10</v>
      </c>
      <c r="G6" s="11">
        <v>12</v>
      </c>
      <c r="H6" s="11">
        <v>11</v>
      </c>
      <c r="I6" s="11">
        <v>9</v>
      </c>
      <c r="J6" s="11">
        <v>7</v>
      </c>
      <c r="K6" s="11">
        <v>12</v>
      </c>
      <c r="L6" s="11">
        <v>9</v>
      </c>
      <c r="M6" s="11"/>
      <c r="N6" s="12"/>
      <c r="O6" s="10">
        <f t="shared" si="0"/>
        <v>90</v>
      </c>
      <c r="P6" s="165" t="s">
        <v>99</v>
      </c>
      <c r="Q6" s="30">
        <f t="shared" si="1"/>
        <v>20</v>
      </c>
      <c r="S6" s="156" t="s">
        <v>103</v>
      </c>
      <c r="T6" s="157" t="s">
        <v>66</v>
      </c>
    </row>
    <row r="7" spans="1:75" ht="15.75" customHeight="1" x14ac:dyDescent="0.3">
      <c r="A7" s="14">
        <v>3</v>
      </c>
      <c r="B7" s="8">
        <v>11</v>
      </c>
      <c r="C7" s="14">
        <v>12</v>
      </c>
      <c r="D7" s="14">
        <v>0</v>
      </c>
      <c r="E7" s="14">
        <v>8</v>
      </c>
      <c r="F7" s="14">
        <v>9</v>
      </c>
      <c r="G7" s="14">
        <v>0</v>
      </c>
      <c r="H7" s="14">
        <v>14</v>
      </c>
      <c r="I7" s="14">
        <v>9</v>
      </c>
      <c r="J7" s="14">
        <v>8</v>
      </c>
      <c r="K7" s="14">
        <v>13</v>
      </c>
      <c r="L7" s="14">
        <v>8</v>
      </c>
      <c r="M7" s="14"/>
      <c r="N7" s="14"/>
      <c r="O7" s="10">
        <f t="shared" si="0"/>
        <v>81</v>
      </c>
      <c r="P7" s="165" t="s">
        <v>99</v>
      </c>
      <c r="Q7" s="30">
        <f t="shared" si="1"/>
        <v>20</v>
      </c>
      <c r="S7" s="156" t="s">
        <v>97</v>
      </c>
      <c r="T7" s="157">
        <v>620</v>
      </c>
    </row>
    <row r="8" spans="1:75" ht="15.75" customHeight="1" x14ac:dyDescent="0.3">
      <c r="A8" s="14">
        <v>4</v>
      </c>
      <c r="B8" s="8">
        <v>39</v>
      </c>
      <c r="C8" s="11">
        <v>14</v>
      </c>
      <c r="D8" s="11">
        <v>10</v>
      </c>
      <c r="E8" s="11">
        <v>9</v>
      </c>
      <c r="F8" s="11">
        <v>11</v>
      </c>
      <c r="G8" s="11">
        <v>0</v>
      </c>
      <c r="H8" s="11">
        <v>12</v>
      </c>
      <c r="I8" s="11">
        <v>9</v>
      </c>
      <c r="J8" s="11">
        <v>9</v>
      </c>
      <c r="K8" s="11">
        <v>11</v>
      </c>
      <c r="L8" s="11">
        <v>9</v>
      </c>
      <c r="M8" s="11"/>
      <c r="N8" s="12"/>
      <c r="O8" s="10">
        <f t="shared" si="0"/>
        <v>94</v>
      </c>
      <c r="P8" s="165" t="s">
        <v>99</v>
      </c>
      <c r="Q8" s="30">
        <f t="shared" si="1"/>
        <v>33</v>
      </c>
      <c r="S8" s="156" t="s">
        <v>153</v>
      </c>
      <c r="T8" s="157" t="s">
        <v>66</v>
      </c>
    </row>
    <row r="9" spans="1:75" ht="15.75" customHeight="1" x14ac:dyDescent="0.3">
      <c r="A9" s="14">
        <v>5</v>
      </c>
      <c r="B9" s="166">
        <v>6</v>
      </c>
      <c r="C9" s="11">
        <v>15</v>
      </c>
      <c r="D9" s="11">
        <v>12</v>
      </c>
      <c r="E9" s="11">
        <v>9</v>
      </c>
      <c r="F9" s="11">
        <v>9</v>
      </c>
      <c r="G9" s="11">
        <v>0</v>
      </c>
      <c r="H9" s="11">
        <v>11</v>
      </c>
      <c r="I9" s="11">
        <v>10</v>
      </c>
      <c r="J9" s="11">
        <v>8</v>
      </c>
      <c r="K9" s="11">
        <v>12</v>
      </c>
      <c r="L9" s="11">
        <v>6</v>
      </c>
      <c r="M9" s="11">
        <v>0</v>
      </c>
      <c r="N9" s="12"/>
      <c r="O9" s="10">
        <f t="shared" si="0"/>
        <v>92</v>
      </c>
      <c r="P9" s="165" t="s">
        <v>100</v>
      </c>
      <c r="Q9" s="30">
        <f t="shared" si="1"/>
        <v>36</v>
      </c>
      <c r="S9" s="156" t="s">
        <v>98</v>
      </c>
      <c r="T9" s="157" t="s">
        <v>66</v>
      </c>
    </row>
    <row r="10" spans="1:75" ht="15.75" customHeight="1" x14ac:dyDescent="0.3">
      <c r="A10" s="14">
        <v>6</v>
      </c>
      <c r="B10" s="166">
        <v>16</v>
      </c>
      <c r="C10" s="11">
        <v>12</v>
      </c>
      <c r="D10" s="11">
        <v>0</v>
      </c>
      <c r="E10" s="11">
        <v>6</v>
      </c>
      <c r="F10" s="11">
        <v>9</v>
      </c>
      <c r="G10" s="11">
        <v>0</v>
      </c>
      <c r="H10" s="11">
        <v>14</v>
      </c>
      <c r="I10" s="11">
        <v>9</v>
      </c>
      <c r="J10" s="11">
        <v>8</v>
      </c>
      <c r="K10" s="11">
        <v>11</v>
      </c>
      <c r="L10" s="11">
        <v>6</v>
      </c>
      <c r="M10" s="11">
        <v>0</v>
      </c>
      <c r="N10" s="12"/>
      <c r="O10" s="10">
        <f t="shared" si="0"/>
        <v>75</v>
      </c>
      <c r="P10" s="165" t="s">
        <v>100</v>
      </c>
      <c r="Q10" s="30">
        <f t="shared" si="1"/>
        <v>18</v>
      </c>
      <c r="S10" s="156" t="s">
        <v>154</v>
      </c>
      <c r="T10" s="173">
        <v>620</v>
      </c>
    </row>
    <row r="11" spans="1:75" ht="15.75" customHeight="1" x14ac:dyDescent="0.3">
      <c r="A11" s="14">
        <v>7</v>
      </c>
      <c r="B11" s="8">
        <v>38</v>
      </c>
      <c r="C11" s="11">
        <v>14</v>
      </c>
      <c r="D11" s="11">
        <v>9</v>
      </c>
      <c r="E11" s="11">
        <v>7</v>
      </c>
      <c r="F11" s="11">
        <v>9</v>
      </c>
      <c r="G11" s="11">
        <v>9</v>
      </c>
      <c r="H11" s="11">
        <v>14</v>
      </c>
      <c r="I11" s="11">
        <v>10</v>
      </c>
      <c r="J11" s="11">
        <v>9</v>
      </c>
      <c r="K11" s="11">
        <v>11</v>
      </c>
      <c r="L11" s="11">
        <v>7</v>
      </c>
      <c r="M11" s="11">
        <v>1</v>
      </c>
      <c r="N11" s="12"/>
      <c r="O11" s="10">
        <f t="shared" si="0"/>
        <v>100</v>
      </c>
      <c r="P11" s="165" t="s">
        <v>100</v>
      </c>
      <c r="Q11" s="30">
        <f t="shared" si="1"/>
        <v>30</v>
      </c>
      <c r="S11" s="260" t="s">
        <v>105</v>
      </c>
      <c r="T11" s="262">
        <f>SUM(Q5:Q12)</f>
        <v>175</v>
      </c>
    </row>
    <row r="12" spans="1:75" ht="15.75" customHeight="1" x14ac:dyDescent="0.3">
      <c r="A12" s="14">
        <v>8</v>
      </c>
      <c r="B12" s="166">
        <v>54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10">
        <f t="shared" si="0"/>
        <v>0</v>
      </c>
      <c r="P12" s="165" t="s">
        <v>100</v>
      </c>
      <c r="Q12" s="30">
        <f t="shared" si="1"/>
        <v>0</v>
      </c>
      <c r="S12" s="261"/>
      <c r="T12" s="262"/>
    </row>
    <row r="13" spans="1:75" ht="15.75" customHeight="1" x14ac:dyDescent="0.3">
      <c r="A13" s="14">
        <v>9</v>
      </c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 t="str">
        <f t="shared" si="0"/>
        <v/>
      </c>
      <c r="P13" s="165"/>
      <c r="Q13" s="30">
        <f t="shared" si="1"/>
        <v>0</v>
      </c>
      <c r="S13" s="170"/>
      <c r="T13" s="170"/>
    </row>
    <row r="14" spans="1:75" ht="15.75" customHeight="1" x14ac:dyDescent="0.3">
      <c r="A14" s="14">
        <v>10</v>
      </c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 t="str">
        <f t="shared" si="0"/>
        <v/>
      </c>
      <c r="P14" s="165"/>
      <c r="Q14" s="30">
        <f t="shared" si="1"/>
        <v>0</v>
      </c>
      <c r="S14" s="171"/>
      <c r="T14" s="172"/>
    </row>
    <row r="15" spans="1:75" ht="15.75" customHeight="1" x14ac:dyDescent="0.3">
      <c r="A15" s="14">
        <v>11</v>
      </c>
      <c r="B15" s="8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0" t="str">
        <f t="shared" si="0"/>
        <v/>
      </c>
      <c r="P15" s="165"/>
      <c r="Q15" s="30">
        <f t="shared" si="1"/>
        <v>0</v>
      </c>
      <c r="R15" s="168"/>
      <c r="S15" s="257"/>
      <c r="T15" s="259"/>
    </row>
    <row r="16" spans="1:75" ht="15.75" customHeight="1" x14ac:dyDescent="0.3">
      <c r="A16" s="14">
        <v>12</v>
      </c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 t="str">
        <f t="shared" si="0"/>
        <v/>
      </c>
      <c r="P16" s="165"/>
      <c r="Q16" s="30">
        <f t="shared" si="1"/>
        <v>0</v>
      </c>
      <c r="S16" s="258"/>
      <c r="T16" s="258"/>
    </row>
    <row r="17" spans="1:17" ht="15.75" customHeight="1" x14ac:dyDescent="0.3">
      <c r="A17" s="14">
        <v>13</v>
      </c>
      <c r="B17" s="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0" t="str">
        <f t="shared" si="0"/>
        <v/>
      </c>
      <c r="P17" s="165"/>
      <c r="Q17" s="30">
        <f t="shared" si="1"/>
        <v>0</v>
      </c>
    </row>
    <row r="18" spans="1:17" ht="15.75" customHeight="1" x14ac:dyDescent="0.3">
      <c r="A18" s="14">
        <v>14</v>
      </c>
      <c r="B18" s="8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0" t="str">
        <f t="shared" si="0"/>
        <v/>
      </c>
      <c r="P18" s="165"/>
      <c r="Q18" s="30">
        <f t="shared" si="1"/>
        <v>0</v>
      </c>
    </row>
    <row r="19" spans="1:17" ht="15.75" customHeight="1" x14ac:dyDescent="0.3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65"/>
      <c r="Q19" s="30">
        <f t="shared" si="1"/>
        <v>0</v>
      </c>
    </row>
    <row r="20" spans="1:17" ht="15.75" customHeight="1" x14ac:dyDescent="0.3">
      <c r="A20" s="14">
        <v>16</v>
      </c>
      <c r="B20" s="8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0" t="str">
        <f t="shared" si="0"/>
        <v/>
      </c>
      <c r="P20" s="165"/>
      <c r="Q20" s="30">
        <f t="shared" si="1"/>
        <v>0</v>
      </c>
    </row>
    <row r="21" spans="1:17" ht="15.75" customHeight="1" x14ac:dyDescent="0.3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 t="str">
        <f t="shared" si="0"/>
        <v/>
      </c>
      <c r="P21" s="165"/>
      <c r="Q21" s="30">
        <f t="shared" si="1"/>
        <v>0</v>
      </c>
    </row>
    <row r="22" spans="1:17" ht="15.75" customHeight="1" x14ac:dyDescent="0.3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 t="str">
        <f t="shared" si="0"/>
        <v/>
      </c>
      <c r="P22" s="165"/>
      <c r="Q22" s="30">
        <f t="shared" si="1"/>
        <v>0</v>
      </c>
    </row>
    <row r="23" spans="1:17" ht="15.75" customHeight="1" x14ac:dyDescent="0.3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 t="str">
        <f t="shared" si="0"/>
        <v/>
      </c>
      <c r="P23" s="165"/>
      <c r="Q23" s="30">
        <f t="shared" si="1"/>
        <v>0</v>
      </c>
    </row>
    <row r="24" spans="1:17" ht="15.75" customHeight="1" x14ac:dyDescent="0.3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 t="str">
        <f t="shared" si="0"/>
        <v/>
      </c>
      <c r="P24" s="165"/>
      <c r="Q24" s="30">
        <f t="shared" si="1"/>
        <v>0</v>
      </c>
    </row>
    <row r="25" spans="1:17" ht="15.75" customHeight="1" x14ac:dyDescent="0.3">
      <c r="A25" s="14">
        <v>21</v>
      </c>
      <c r="B25" s="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0"/>
      <c r="P25" s="165"/>
      <c r="Q25" s="30">
        <f t="shared" si="1"/>
        <v>0</v>
      </c>
    </row>
    <row r="26" spans="1:17" ht="15.75" customHeight="1" x14ac:dyDescent="0.3">
      <c r="A26" s="14">
        <v>22</v>
      </c>
      <c r="B26" s="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0"/>
      <c r="P26" s="165"/>
      <c r="Q26" s="30">
        <f t="shared" si="1"/>
        <v>0</v>
      </c>
    </row>
    <row r="27" spans="1:17" ht="15.75" customHeight="1" x14ac:dyDescent="0.3">
      <c r="A27" s="14">
        <v>23</v>
      </c>
      <c r="B27" s="8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0"/>
      <c r="P27" s="169"/>
      <c r="Q27" s="30">
        <f t="shared" si="1"/>
        <v>0</v>
      </c>
    </row>
    <row r="28" spans="1:17" ht="15.75" customHeight="1" x14ac:dyDescent="0.3">
      <c r="A28" s="14">
        <v>24</v>
      </c>
      <c r="B28" s="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0"/>
      <c r="P28" s="165"/>
      <c r="Q28" s="30">
        <f t="shared" si="1"/>
        <v>0</v>
      </c>
    </row>
    <row r="29" spans="1:17" ht="15.75" customHeight="1" x14ac:dyDescent="0.3">
      <c r="A29" s="14">
        <v>25</v>
      </c>
      <c r="B29" s="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0" t="str">
        <f t="shared" ref="O29:O44" si="2">IF(B29="","",SUM(C29:M29)-(N29))</f>
        <v/>
      </c>
      <c r="P29" s="165"/>
      <c r="Q29" s="30">
        <f t="shared" si="1"/>
        <v>0</v>
      </c>
    </row>
    <row r="30" spans="1:17" ht="15.75" customHeight="1" x14ac:dyDescent="0.3">
      <c r="A30" s="14">
        <v>26</v>
      </c>
      <c r="B30" s="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0" t="str">
        <f t="shared" si="2"/>
        <v/>
      </c>
      <c r="P30" s="165"/>
      <c r="Q30" s="30">
        <f t="shared" si="1"/>
        <v>0</v>
      </c>
    </row>
    <row r="31" spans="1:17" ht="15.75" customHeight="1" x14ac:dyDescent="0.3">
      <c r="A31" s="14">
        <v>27</v>
      </c>
      <c r="B31" s="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0" t="str">
        <f t="shared" si="2"/>
        <v/>
      </c>
      <c r="P31" s="165"/>
      <c r="Q31" s="30">
        <f t="shared" si="1"/>
        <v>0</v>
      </c>
    </row>
    <row r="32" spans="1:17" ht="15.75" customHeight="1" x14ac:dyDescent="0.3">
      <c r="A32" s="14">
        <v>28</v>
      </c>
      <c r="B32" s="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0" t="str">
        <f t="shared" si="2"/>
        <v/>
      </c>
      <c r="P32" s="165"/>
      <c r="Q32" s="30">
        <f t="shared" si="1"/>
        <v>0</v>
      </c>
    </row>
    <row r="33" spans="1:17" ht="15.75" customHeight="1" x14ac:dyDescent="0.3">
      <c r="A33" s="14">
        <v>29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0" t="str">
        <f t="shared" si="2"/>
        <v/>
      </c>
      <c r="P33" s="165"/>
      <c r="Q33" s="30">
        <f t="shared" si="1"/>
        <v>0</v>
      </c>
    </row>
    <row r="34" spans="1:17" ht="15.75" customHeight="1" x14ac:dyDescent="0.3">
      <c r="A34" s="14">
        <v>30</v>
      </c>
      <c r="B34" s="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0" t="str">
        <f t="shared" si="2"/>
        <v/>
      </c>
      <c r="P34" s="165"/>
      <c r="Q34" s="30">
        <f t="shared" si="1"/>
        <v>0</v>
      </c>
    </row>
    <row r="35" spans="1:17" ht="15.75" customHeight="1" x14ac:dyDescent="0.3">
      <c r="A35" s="14">
        <v>31</v>
      </c>
      <c r="B35" s="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0" t="str">
        <f t="shared" si="2"/>
        <v/>
      </c>
      <c r="P35" s="165"/>
      <c r="Q35" s="30">
        <f t="shared" si="1"/>
        <v>0</v>
      </c>
    </row>
    <row r="36" spans="1:17" ht="15.75" customHeight="1" x14ac:dyDescent="0.3">
      <c r="A36" s="14">
        <v>32</v>
      </c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0" t="str">
        <f t="shared" si="2"/>
        <v/>
      </c>
      <c r="P36" s="165"/>
      <c r="Q36" s="30">
        <f t="shared" si="1"/>
        <v>0</v>
      </c>
    </row>
    <row r="37" spans="1:17" ht="15.75" customHeight="1" x14ac:dyDescent="0.3">
      <c r="A37" s="14"/>
      <c r="B37" s="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0" t="str">
        <f t="shared" si="2"/>
        <v/>
      </c>
      <c r="P37" s="165"/>
      <c r="Q37" s="30">
        <f t="shared" si="1"/>
        <v>0</v>
      </c>
    </row>
    <row r="38" spans="1:17" ht="15.75" customHeight="1" x14ac:dyDescent="0.3">
      <c r="A38" s="14"/>
      <c r="B38" s="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0" t="str">
        <f t="shared" si="2"/>
        <v/>
      </c>
      <c r="P38" s="165"/>
      <c r="Q38" s="30">
        <f t="shared" si="1"/>
        <v>0</v>
      </c>
    </row>
    <row r="39" spans="1:17" ht="15.75" customHeight="1" x14ac:dyDescent="0.3">
      <c r="A39" s="14"/>
      <c r="B39" s="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0" t="str">
        <f t="shared" si="2"/>
        <v/>
      </c>
      <c r="P39" s="165"/>
      <c r="Q39" s="30">
        <f t="shared" si="1"/>
        <v>0</v>
      </c>
    </row>
    <row r="40" spans="1:17" ht="15.75" customHeight="1" x14ac:dyDescent="0.3">
      <c r="A40" s="14"/>
      <c r="B40" s="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0" t="str">
        <f t="shared" si="2"/>
        <v/>
      </c>
      <c r="P40" s="165"/>
      <c r="Q40" s="30">
        <f t="shared" si="1"/>
        <v>0</v>
      </c>
    </row>
    <row r="41" spans="1:17" ht="15.75" customHeight="1" x14ac:dyDescent="0.3">
      <c r="A41" s="14"/>
      <c r="B41" s="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  <c r="O41" s="10" t="str">
        <f t="shared" si="2"/>
        <v/>
      </c>
      <c r="P41" s="165"/>
      <c r="Q41" s="30">
        <f t="shared" si="1"/>
        <v>0</v>
      </c>
    </row>
    <row r="42" spans="1:17" ht="15.75" customHeight="1" x14ac:dyDescent="0.3">
      <c r="A42" s="14"/>
      <c r="B42" s="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0" t="str">
        <f t="shared" si="2"/>
        <v/>
      </c>
      <c r="P42" s="165"/>
      <c r="Q42" s="30">
        <f t="shared" si="1"/>
        <v>0</v>
      </c>
    </row>
    <row r="43" spans="1:17" ht="15.75" customHeight="1" x14ac:dyDescent="0.3">
      <c r="A43" s="14"/>
      <c r="B43" s="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0" t="str">
        <f t="shared" si="2"/>
        <v/>
      </c>
      <c r="P43" s="165"/>
      <c r="Q43" s="30">
        <f t="shared" si="1"/>
        <v>0</v>
      </c>
    </row>
    <row r="44" spans="1:17" ht="15.75" customHeight="1" x14ac:dyDescent="0.3">
      <c r="A44" s="14"/>
      <c r="B44" s="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0" t="str">
        <f t="shared" si="2"/>
        <v/>
      </c>
      <c r="P44" s="165"/>
      <c r="Q44" s="30">
        <f t="shared" si="1"/>
        <v>0</v>
      </c>
    </row>
  </sheetData>
  <mergeCells count="13">
    <mergeCell ref="S15:S16"/>
    <mergeCell ref="T15:T16"/>
    <mergeCell ref="S11:S12"/>
    <mergeCell ref="T11:T12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W44"/>
  <sheetViews>
    <sheetView workbookViewId="0">
      <selection activeCell="T11" sqref="T11:T12"/>
    </sheetView>
  </sheetViews>
  <sheetFormatPr defaultColWidth="9.109375" defaultRowHeight="17.399999999999999" x14ac:dyDescent="0.3"/>
  <cols>
    <col min="1" max="1" width="4.109375" style="13" customWidth="1"/>
    <col min="2" max="2" width="9.5546875" style="9" customWidth="1"/>
    <col min="3" max="14" width="4.6640625" style="13" customWidth="1"/>
    <col min="15" max="15" width="5.44140625" style="1" customWidth="1"/>
    <col min="16" max="16" width="7.88671875" style="3" customWidth="1"/>
    <col min="17" max="17" width="11.109375" style="1" bestFit="1" customWidth="1"/>
    <col min="18" max="18" width="9.109375" style="1"/>
    <col min="19" max="19" width="22.33203125" style="167" bestFit="1" customWidth="1"/>
    <col min="20" max="20" width="9.109375" style="127"/>
    <col min="21" max="16384" width="9.109375" style="1"/>
  </cols>
  <sheetData>
    <row r="1" spans="1:75" x14ac:dyDescent="0.3">
      <c r="N1" s="249" t="s">
        <v>83</v>
      </c>
      <c r="O1" s="250"/>
      <c r="P1" s="151"/>
      <c r="S1" s="152" t="s">
        <v>84</v>
      </c>
      <c r="T1" s="153" t="s">
        <v>85</v>
      </c>
    </row>
    <row r="2" spans="1:75" ht="15.75" customHeight="1" x14ac:dyDescent="0.3">
      <c r="A2" s="244" t="s">
        <v>86</v>
      </c>
      <c r="B2" s="245"/>
      <c r="C2" s="245"/>
      <c r="D2" s="246" t="s">
        <v>125</v>
      </c>
      <c r="E2" s="246"/>
      <c r="F2" s="246"/>
      <c r="G2" s="246"/>
      <c r="H2" s="246"/>
      <c r="I2" s="247"/>
      <c r="J2" s="247"/>
      <c r="K2" s="248"/>
      <c r="N2" s="249" t="s">
        <v>87</v>
      </c>
      <c r="O2" s="250"/>
      <c r="P2" s="151">
        <v>0</v>
      </c>
      <c r="Q2" s="154" t="s">
        <v>88</v>
      </c>
      <c r="R2" s="155"/>
      <c r="S2" s="156" t="s">
        <v>89</v>
      </c>
      <c r="T2" s="157">
        <f>MAX(O5:O36)</f>
        <v>86</v>
      </c>
    </row>
    <row r="3" spans="1:75" ht="15.75" customHeight="1" x14ac:dyDescent="0.25">
      <c r="A3" s="244" t="s">
        <v>30</v>
      </c>
      <c r="B3" s="245"/>
      <c r="C3" s="245"/>
      <c r="D3" s="251" t="s">
        <v>126</v>
      </c>
      <c r="E3" s="251"/>
      <c r="F3" s="252"/>
      <c r="G3" s="253" t="s">
        <v>90</v>
      </c>
      <c r="H3" s="254"/>
      <c r="I3" s="254"/>
      <c r="J3" s="255" t="s">
        <v>91</v>
      </c>
      <c r="K3" s="256"/>
      <c r="L3" s="158"/>
      <c r="M3" s="159"/>
      <c r="N3" s="249" t="s">
        <v>92</v>
      </c>
      <c r="O3" s="250"/>
      <c r="P3" s="160">
        <v>4</v>
      </c>
      <c r="Q3" s="161">
        <f>SUM((P1*4)+(P2*2)+P3)</f>
        <v>4</v>
      </c>
      <c r="R3" s="162"/>
      <c r="S3" s="156" t="s">
        <v>93</v>
      </c>
      <c r="T3" s="157">
        <f>MAX(C5:C36)</f>
        <v>13</v>
      </c>
    </row>
    <row r="4" spans="1:75" s="20" customFormat="1" ht="21" customHeight="1" x14ac:dyDescent="0.2">
      <c r="A4" s="115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94</v>
      </c>
      <c r="P4" s="15" t="s">
        <v>95</v>
      </c>
      <c r="Q4" s="23" t="s">
        <v>32</v>
      </c>
      <c r="R4" s="163"/>
      <c r="S4" s="156" t="s">
        <v>78</v>
      </c>
      <c r="T4" s="157" t="s">
        <v>66</v>
      </c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</row>
    <row r="5" spans="1:75" ht="15.75" customHeight="1" x14ac:dyDescent="0.3">
      <c r="A5" s="14">
        <v>1</v>
      </c>
      <c r="B5" s="8" t="s">
        <v>75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  <c r="O5" s="10">
        <f t="shared" ref="O5:O24" si="0">IF(B5="","",SUM(C5:M5)-(N5))</f>
        <v>0</v>
      </c>
      <c r="P5" s="165" t="s">
        <v>96</v>
      </c>
      <c r="Q5" s="30">
        <f t="shared" ref="Q5:Q44" si="1">SUM(C5:E5)</f>
        <v>0</v>
      </c>
      <c r="S5" s="156" t="s">
        <v>79</v>
      </c>
      <c r="T5" s="157" t="s">
        <v>66</v>
      </c>
    </row>
    <row r="6" spans="1:75" ht="15.75" customHeight="1" x14ac:dyDescent="0.3">
      <c r="A6" s="14">
        <v>2</v>
      </c>
      <c r="B6" s="8" t="s">
        <v>51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0">
        <f t="shared" si="0"/>
        <v>0</v>
      </c>
      <c r="P6" s="165" t="s">
        <v>96</v>
      </c>
      <c r="Q6" s="30">
        <f t="shared" si="1"/>
        <v>0</v>
      </c>
      <c r="S6" s="156" t="s">
        <v>103</v>
      </c>
      <c r="T6" s="157">
        <v>21</v>
      </c>
    </row>
    <row r="7" spans="1:75" ht="15.75" customHeight="1" x14ac:dyDescent="0.3">
      <c r="A7" s="14">
        <v>3</v>
      </c>
      <c r="B7" s="8" t="s">
        <v>57</v>
      </c>
      <c r="C7" s="14">
        <v>13</v>
      </c>
      <c r="D7" s="14">
        <v>0</v>
      </c>
      <c r="E7" s="14">
        <v>6</v>
      </c>
      <c r="F7" s="14">
        <v>9</v>
      </c>
      <c r="G7" s="14">
        <v>0</v>
      </c>
      <c r="H7" s="14">
        <v>13</v>
      </c>
      <c r="I7" s="14">
        <v>10</v>
      </c>
      <c r="J7" s="14">
        <v>10</v>
      </c>
      <c r="K7" s="14">
        <v>9</v>
      </c>
      <c r="L7" s="14">
        <v>7</v>
      </c>
      <c r="M7" s="14">
        <v>0</v>
      </c>
      <c r="N7" s="14"/>
      <c r="O7" s="10">
        <f t="shared" si="0"/>
        <v>77</v>
      </c>
      <c r="P7" s="165" t="s">
        <v>96</v>
      </c>
      <c r="Q7" s="30">
        <f t="shared" si="1"/>
        <v>19</v>
      </c>
      <c r="S7" s="156" t="s">
        <v>97</v>
      </c>
      <c r="T7" s="157" t="s">
        <v>66</v>
      </c>
    </row>
    <row r="8" spans="1:75" ht="15.75" customHeight="1" x14ac:dyDescent="0.3">
      <c r="A8" s="14">
        <v>4</v>
      </c>
      <c r="B8" s="8" t="s">
        <v>54</v>
      </c>
      <c r="C8" s="11">
        <v>13</v>
      </c>
      <c r="D8" s="11">
        <v>0</v>
      </c>
      <c r="E8" s="11">
        <v>8</v>
      </c>
      <c r="F8" s="11">
        <v>9</v>
      </c>
      <c r="G8" s="11">
        <v>11</v>
      </c>
      <c r="H8" s="11">
        <v>12</v>
      </c>
      <c r="I8" s="11">
        <v>9</v>
      </c>
      <c r="J8" s="11">
        <v>9</v>
      </c>
      <c r="K8" s="11">
        <v>9</v>
      </c>
      <c r="L8" s="11">
        <v>6</v>
      </c>
      <c r="M8" s="11">
        <v>0</v>
      </c>
      <c r="N8" s="12"/>
      <c r="O8" s="10">
        <f t="shared" si="0"/>
        <v>86</v>
      </c>
      <c r="P8" s="165" t="s">
        <v>96</v>
      </c>
      <c r="Q8" s="30">
        <f t="shared" si="1"/>
        <v>21</v>
      </c>
      <c r="S8" s="156" t="s">
        <v>153</v>
      </c>
      <c r="T8" s="157" t="s">
        <v>66</v>
      </c>
    </row>
    <row r="9" spans="1:75" ht="15.75" customHeight="1" x14ac:dyDescent="0.3">
      <c r="A9" s="14">
        <v>5</v>
      </c>
      <c r="B9" s="166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  <c r="O9" s="10" t="str">
        <f t="shared" si="0"/>
        <v/>
      </c>
      <c r="P9" s="165"/>
      <c r="Q9" s="30">
        <f t="shared" si="1"/>
        <v>0</v>
      </c>
      <c r="S9" s="156" t="s">
        <v>98</v>
      </c>
      <c r="T9" s="157">
        <v>163</v>
      </c>
    </row>
    <row r="10" spans="1:75" ht="15.75" customHeight="1" x14ac:dyDescent="0.3">
      <c r="A10" s="14">
        <v>6</v>
      </c>
      <c r="B10" s="166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0" t="str">
        <f t="shared" si="0"/>
        <v/>
      </c>
      <c r="P10" s="165"/>
      <c r="Q10" s="30">
        <f t="shared" si="1"/>
        <v>0</v>
      </c>
      <c r="S10" s="156" t="s">
        <v>154</v>
      </c>
      <c r="T10" s="173">
        <v>163</v>
      </c>
    </row>
    <row r="11" spans="1:75" ht="15.75" customHeight="1" x14ac:dyDescent="0.3">
      <c r="A11" s="14">
        <v>7</v>
      </c>
      <c r="B11" s="8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10" t="str">
        <f t="shared" si="0"/>
        <v/>
      </c>
      <c r="P11" s="165"/>
      <c r="Q11" s="30">
        <f t="shared" si="1"/>
        <v>0</v>
      </c>
      <c r="S11" s="260" t="s">
        <v>105</v>
      </c>
      <c r="T11" s="262">
        <v>40</v>
      </c>
    </row>
    <row r="12" spans="1:75" ht="15.75" customHeight="1" x14ac:dyDescent="0.3">
      <c r="A12" s="14">
        <v>8</v>
      </c>
      <c r="B12" s="16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10" t="str">
        <f t="shared" si="0"/>
        <v/>
      </c>
      <c r="P12" s="165"/>
      <c r="Q12" s="30">
        <f t="shared" si="1"/>
        <v>0</v>
      </c>
      <c r="S12" s="261"/>
      <c r="T12" s="262"/>
    </row>
    <row r="13" spans="1:75" ht="15.75" customHeight="1" x14ac:dyDescent="0.3">
      <c r="A13" s="14">
        <v>9</v>
      </c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 t="str">
        <f t="shared" si="0"/>
        <v/>
      </c>
      <c r="P13" s="165"/>
      <c r="Q13" s="30">
        <f t="shared" si="1"/>
        <v>0</v>
      </c>
      <c r="S13" s="170"/>
      <c r="T13" s="170"/>
    </row>
    <row r="14" spans="1:75" ht="15.75" customHeight="1" x14ac:dyDescent="0.3">
      <c r="A14" s="14">
        <v>10</v>
      </c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 t="str">
        <f t="shared" si="0"/>
        <v/>
      </c>
      <c r="P14" s="165"/>
      <c r="Q14" s="30">
        <f t="shared" si="1"/>
        <v>0</v>
      </c>
      <c r="S14" s="171"/>
      <c r="T14" s="172"/>
    </row>
    <row r="15" spans="1:75" ht="15.75" customHeight="1" x14ac:dyDescent="0.3">
      <c r="A15" s="14">
        <v>11</v>
      </c>
      <c r="B15" s="8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0" t="str">
        <f t="shared" si="0"/>
        <v/>
      </c>
      <c r="P15" s="165"/>
      <c r="Q15" s="30">
        <f t="shared" si="1"/>
        <v>0</v>
      </c>
      <c r="R15" s="168"/>
      <c r="S15" s="257"/>
      <c r="T15" s="259"/>
    </row>
    <row r="16" spans="1:75" ht="15.75" customHeight="1" x14ac:dyDescent="0.3">
      <c r="A16" s="14">
        <v>12</v>
      </c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 t="str">
        <f t="shared" si="0"/>
        <v/>
      </c>
      <c r="P16" s="165"/>
      <c r="Q16" s="30">
        <f t="shared" si="1"/>
        <v>0</v>
      </c>
      <c r="S16" s="258"/>
      <c r="T16" s="258"/>
    </row>
    <row r="17" spans="1:17" ht="15.75" customHeight="1" x14ac:dyDescent="0.3">
      <c r="A17" s="14">
        <v>13</v>
      </c>
      <c r="B17" s="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0" t="str">
        <f t="shared" si="0"/>
        <v/>
      </c>
      <c r="P17" s="165"/>
      <c r="Q17" s="30">
        <f t="shared" si="1"/>
        <v>0</v>
      </c>
    </row>
    <row r="18" spans="1:17" ht="15.75" customHeight="1" x14ac:dyDescent="0.3">
      <c r="A18" s="14">
        <v>14</v>
      </c>
      <c r="B18" s="8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0" t="str">
        <f t="shared" si="0"/>
        <v/>
      </c>
      <c r="P18" s="165"/>
      <c r="Q18" s="30">
        <f t="shared" si="1"/>
        <v>0</v>
      </c>
    </row>
    <row r="19" spans="1:17" ht="15.75" customHeight="1" x14ac:dyDescent="0.3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65"/>
      <c r="Q19" s="30">
        <f t="shared" si="1"/>
        <v>0</v>
      </c>
    </row>
    <row r="20" spans="1:17" ht="15.75" customHeight="1" x14ac:dyDescent="0.3">
      <c r="A20" s="14">
        <v>16</v>
      </c>
      <c r="B20" s="8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0" t="str">
        <f t="shared" si="0"/>
        <v/>
      </c>
      <c r="P20" s="165"/>
      <c r="Q20" s="30">
        <f t="shared" si="1"/>
        <v>0</v>
      </c>
    </row>
    <row r="21" spans="1:17" ht="15.75" customHeight="1" x14ac:dyDescent="0.3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 t="str">
        <f t="shared" si="0"/>
        <v/>
      </c>
      <c r="P21" s="165"/>
      <c r="Q21" s="30">
        <f t="shared" si="1"/>
        <v>0</v>
      </c>
    </row>
    <row r="22" spans="1:17" ht="15.75" customHeight="1" x14ac:dyDescent="0.3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 t="str">
        <f t="shared" si="0"/>
        <v/>
      </c>
      <c r="P22" s="165"/>
      <c r="Q22" s="30">
        <f t="shared" si="1"/>
        <v>0</v>
      </c>
    </row>
    <row r="23" spans="1:17" ht="15.75" customHeight="1" x14ac:dyDescent="0.3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 t="str">
        <f t="shared" si="0"/>
        <v/>
      </c>
      <c r="P23" s="165"/>
      <c r="Q23" s="30">
        <f t="shared" si="1"/>
        <v>0</v>
      </c>
    </row>
    <row r="24" spans="1:17" ht="15.75" customHeight="1" x14ac:dyDescent="0.3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 t="str">
        <f t="shared" si="0"/>
        <v/>
      </c>
      <c r="P24" s="165"/>
      <c r="Q24" s="30">
        <f t="shared" si="1"/>
        <v>0</v>
      </c>
    </row>
    <row r="25" spans="1:17" ht="15.75" customHeight="1" x14ac:dyDescent="0.3">
      <c r="A25" s="14">
        <v>21</v>
      </c>
      <c r="B25" s="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0"/>
      <c r="P25" s="165"/>
      <c r="Q25" s="30">
        <f t="shared" si="1"/>
        <v>0</v>
      </c>
    </row>
    <row r="26" spans="1:17" ht="15.75" customHeight="1" x14ac:dyDescent="0.3">
      <c r="A26" s="14">
        <v>22</v>
      </c>
      <c r="B26" s="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0"/>
      <c r="P26" s="165"/>
      <c r="Q26" s="30">
        <f t="shared" si="1"/>
        <v>0</v>
      </c>
    </row>
    <row r="27" spans="1:17" ht="15.75" customHeight="1" x14ac:dyDescent="0.3">
      <c r="A27" s="14">
        <v>23</v>
      </c>
      <c r="B27" s="8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0"/>
      <c r="P27" s="169"/>
      <c r="Q27" s="30">
        <f t="shared" si="1"/>
        <v>0</v>
      </c>
    </row>
    <row r="28" spans="1:17" ht="15.75" customHeight="1" x14ac:dyDescent="0.3">
      <c r="A28" s="14">
        <v>24</v>
      </c>
      <c r="B28" s="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0"/>
      <c r="P28" s="165"/>
      <c r="Q28" s="30">
        <f t="shared" si="1"/>
        <v>0</v>
      </c>
    </row>
    <row r="29" spans="1:17" ht="15.75" customHeight="1" x14ac:dyDescent="0.3">
      <c r="A29" s="14">
        <v>25</v>
      </c>
      <c r="B29" s="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0" t="str">
        <f t="shared" ref="O29:O44" si="2">IF(B29="","",SUM(C29:M29)-(N29))</f>
        <v/>
      </c>
      <c r="P29" s="165"/>
      <c r="Q29" s="30">
        <f t="shared" si="1"/>
        <v>0</v>
      </c>
    </row>
    <row r="30" spans="1:17" ht="15.75" customHeight="1" x14ac:dyDescent="0.3">
      <c r="A30" s="14">
        <v>26</v>
      </c>
      <c r="B30" s="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0" t="str">
        <f t="shared" si="2"/>
        <v/>
      </c>
      <c r="P30" s="165"/>
      <c r="Q30" s="30">
        <f t="shared" si="1"/>
        <v>0</v>
      </c>
    </row>
    <row r="31" spans="1:17" ht="15.75" customHeight="1" x14ac:dyDescent="0.3">
      <c r="A31" s="14">
        <v>27</v>
      </c>
      <c r="B31" s="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0" t="str">
        <f t="shared" si="2"/>
        <v/>
      </c>
      <c r="P31" s="165"/>
      <c r="Q31" s="30">
        <f t="shared" si="1"/>
        <v>0</v>
      </c>
    </row>
    <row r="32" spans="1:17" ht="15.75" customHeight="1" x14ac:dyDescent="0.3">
      <c r="A32" s="14">
        <v>28</v>
      </c>
      <c r="B32" s="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0" t="str">
        <f t="shared" si="2"/>
        <v/>
      </c>
      <c r="P32" s="165"/>
      <c r="Q32" s="30">
        <f t="shared" si="1"/>
        <v>0</v>
      </c>
    </row>
    <row r="33" spans="1:17" ht="15.75" customHeight="1" x14ac:dyDescent="0.3">
      <c r="A33" s="14">
        <v>29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0" t="str">
        <f t="shared" si="2"/>
        <v/>
      </c>
      <c r="P33" s="165"/>
      <c r="Q33" s="30">
        <f t="shared" si="1"/>
        <v>0</v>
      </c>
    </row>
    <row r="34" spans="1:17" ht="15.75" customHeight="1" x14ac:dyDescent="0.3">
      <c r="A34" s="14">
        <v>30</v>
      </c>
      <c r="B34" s="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0" t="str">
        <f t="shared" si="2"/>
        <v/>
      </c>
      <c r="P34" s="165"/>
      <c r="Q34" s="30">
        <f t="shared" si="1"/>
        <v>0</v>
      </c>
    </row>
    <row r="35" spans="1:17" ht="15.75" customHeight="1" x14ac:dyDescent="0.3">
      <c r="A35" s="14">
        <v>31</v>
      </c>
      <c r="B35" s="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0" t="str">
        <f t="shared" si="2"/>
        <v/>
      </c>
      <c r="P35" s="165"/>
      <c r="Q35" s="30">
        <f t="shared" si="1"/>
        <v>0</v>
      </c>
    </row>
    <row r="36" spans="1:17" ht="15.75" customHeight="1" x14ac:dyDescent="0.3">
      <c r="A36" s="14">
        <v>32</v>
      </c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0" t="str">
        <f t="shared" si="2"/>
        <v/>
      </c>
      <c r="P36" s="165"/>
      <c r="Q36" s="30">
        <f t="shared" si="1"/>
        <v>0</v>
      </c>
    </row>
    <row r="37" spans="1:17" ht="15.75" customHeight="1" x14ac:dyDescent="0.3">
      <c r="A37" s="14"/>
      <c r="B37" s="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0" t="str">
        <f t="shared" si="2"/>
        <v/>
      </c>
      <c r="P37" s="165"/>
      <c r="Q37" s="30">
        <f t="shared" si="1"/>
        <v>0</v>
      </c>
    </row>
    <row r="38" spans="1:17" ht="15.75" customHeight="1" x14ac:dyDescent="0.3">
      <c r="A38" s="14"/>
      <c r="B38" s="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0" t="str">
        <f t="shared" si="2"/>
        <v/>
      </c>
      <c r="P38" s="165"/>
      <c r="Q38" s="30">
        <f t="shared" si="1"/>
        <v>0</v>
      </c>
    </row>
    <row r="39" spans="1:17" ht="15.75" customHeight="1" x14ac:dyDescent="0.3">
      <c r="A39" s="14"/>
      <c r="B39" s="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0" t="str">
        <f t="shared" si="2"/>
        <v/>
      </c>
      <c r="P39" s="165"/>
      <c r="Q39" s="30">
        <f t="shared" si="1"/>
        <v>0</v>
      </c>
    </row>
    <row r="40" spans="1:17" ht="15.75" customHeight="1" x14ac:dyDescent="0.3">
      <c r="A40" s="14"/>
      <c r="B40" s="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0" t="str">
        <f t="shared" si="2"/>
        <v/>
      </c>
      <c r="P40" s="165"/>
      <c r="Q40" s="30">
        <f t="shared" si="1"/>
        <v>0</v>
      </c>
    </row>
    <row r="41" spans="1:17" ht="15.75" customHeight="1" x14ac:dyDescent="0.3">
      <c r="A41" s="14"/>
      <c r="B41" s="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  <c r="O41" s="10" t="str">
        <f t="shared" si="2"/>
        <v/>
      </c>
      <c r="P41" s="165"/>
      <c r="Q41" s="30">
        <f t="shared" si="1"/>
        <v>0</v>
      </c>
    </row>
    <row r="42" spans="1:17" ht="15.75" customHeight="1" x14ac:dyDescent="0.3">
      <c r="A42" s="14"/>
      <c r="B42" s="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0" t="str">
        <f t="shared" si="2"/>
        <v/>
      </c>
      <c r="P42" s="165"/>
      <c r="Q42" s="30">
        <f t="shared" si="1"/>
        <v>0</v>
      </c>
    </row>
    <row r="43" spans="1:17" ht="15.75" customHeight="1" x14ac:dyDescent="0.3">
      <c r="A43" s="14"/>
      <c r="B43" s="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0" t="str">
        <f t="shared" si="2"/>
        <v/>
      </c>
      <c r="P43" s="165"/>
      <c r="Q43" s="30">
        <f t="shared" si="1"/>
        <v>0</v>
      </c>
    </row>
    <row r="44" spans="1:17" ht="15.75" customHeight="1" x14ac:dyDescent="0.3">
      <c r="A44" s="14"/>
      <c r="B44" s="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0" t="str">
        <f t="shared" si="2"/>
        <v/>
      </c>
      <c r="P44" s="165"/>
      <c r="Q44" s="30">
        <f t="shared" si="1"/>
        <v>0</v>
      </c>
    </row>
  </sheetData>
  <mergeCells count="13">
    <mergeCell ref="S11:S12"/>
    <mergeCell ref="T11:T12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W44"/>
  <sheetViews>
    <sheetView workbookViewId="0">
      <selection activeCell="T13" sqref="T13"/>
    </sheetView>
  </sheetViews>
  <sheetFormatPr defaultColWidth="9.109375" defaultRowHeight="17.399999999999999" x14ac:dyDescent="0.3"/>
  <cols>
    <col min="1" max="1" width="4.109375" style="13" customWidth="1"/>
    <col min="2" max="2" width="9.5546875" style="9" customWidth="1"/>
    <col min="3" max="14" width="4.6640625" style="13" customWidth="1"/>
    <col min="15" max="15" width="5.44140625" style="1" customWidth="1"/>
    <col min="16" max="16" width="7.88671875" style="3" customWidth="1"/>
    <col min="17" max="17" width="11.109375" style="1" bestFit="1" customWidth="1"/>
    <col min="18" max="18" width="9.109375" style="1"/>
    <col min="19" max="19" width="22.33203125" style="167" bestFit="1" customWidth="1"/>
    <col min="20" max="20" width="9.109375" style="127"/>
    <col min="21" max="16384" width="9.109375" style="1"/>
  </cols>
  <sheetData>
    <row r="1" spans="1:75" x14ac:dyDescent="0.3">
      <c r="N1" s="249" t="s">
        <v>83</v>
      </c>
      <c r="O1" s="250"/>
      <c r="P1" s="151">
        <v>0</v>
      </c>
      <c r="S1" s="152" t="s">
        <v>84</v>
      </c>
      <c r="T1" s="153" t="s">
        <v>85</v>
      </c>
    </row>
    <row r="2" spans="1:75" ht="15.75" customHeight="1" x14ac:dyDescent="0.3">
      <c r="A2" s="244" t="s">
        <v>86</v>
      </c>
      <c r="B2" s="245"/>
      <c r="C2" s="245"/>
      <c r="D2" s="246" t="s">
        <v>165</v>
      </c>
      <c r="E2" s="246"/>
      <c r="F2" s="246"/>
      <c r="G2" s="246"/>
      <c r="H2" s="246"/>
      <c r="I2" s="247"/>
      <c r="J2" s="247"/>
      <c r="K2" s="248"/>
      <c r="N2" s="249" t="s">
        <v>87</v>
      </c>
      <c r="O2" s="250"/>
      <c r="P2" s="151">
        <v>4</v>
      </c>
      <c r="Q2" s="154" t="s">
        <v>88</v>
      </c>
      <c r="R2" s="155"/>
      <c r="S2" s="156" t="s">
        <v>89</v>
      </c>
      <c r="T2" s="157">
        <f>MAX(O5:O36)</f>
        <v>108</v>
      </c>
    </row>
    <row r="3" spans="1:75" ht="15.75" customHeight="1" x14ac:dyDescent="0.25">
      <c r="A3" s="244" t="s">
        <v>30</v>
      </c>
      <c r="B3" s="245"/>
      <c r="C3" s="245"/>
      <c r="D3" s="251" t="s">
        <v>166</v>
      </c>
      <c r="E3" s="251"/>
      <c r="F3" s="252"/>
      <c r="G3" s="253" t="s">
        <v>90</v>
      </c>
      <c r="H3" s="254"/>
      <c r="I3" s="254"/>
      <c r="J3" s="255" t="s">
        <v>91</v>
      </c>
      <c r="K3" s="256"/>
      <c r="L3" s="158"/>
      <c r="M3" s="159"/>
      <c r="N3" s="249" t="s">
        <v>92</v>
      </c>
      <c r="O3" s="250"/>
      <c r="P3" s="160">
        <v>0</v>
      </c>
      <c r="Q3" s="161">
        <f>SUM((P1*4)+(P2*2)+P3)</f>
        <v>8</v>
      </c>
      <c r="R3" s="162"/>
      <c r="S3" s="156" t="s">
        <v>93</v>
      </c>
      <c r="T3" s="157">
        <f>MAX(C5:C36)</f>
        <v>23</v>
      </c>
    </row>
    <row r="4" spans="1:75" s="20" customFormat="1" ht="21" customHeight="1" x14ac:dyDescent="0.2">
      <c r="A4" s="115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94</v>
      </c>
      <c r="P4" s="15" t="s">
        <v>95</v>
      </c>
      <c r="Q4" s="23" t="s">
        <v>32</v>
      </c>
      <c r="R4" s="163"/>
      <c r="S4" s="156" t="s">
        <v>78</v>
      </c>
      <c r="T4" s="157" t="s">
        <v>66</v>
      </c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</row>
    <row r="5" spans="1:75" ht="15.75" customHeight="1" x14ac:dyDescent="0.3">
      <c r="A5" s="14">
        <v>1</v>
      </c>
      <c r="B5" s="8">
        <v>25</v>
      </c>
      <c r="C5" s="11">
        <v>17</v>
      </c>
      <c r="D5" s="11">
        <v>0</v>
      </c>
      <c r="E5" s="11">
        <v>7</v>
      </c>
      <c r="F5" s="11">
        <v>8</v>
      </c>
      <c r="G5" s="11">
        <v>0</v>
      </c>
      <c r="H5" s="11">
        <v>12</v>
      </c>
      <c r="I5" s="11">
        <v>9</v>
      </c>
      <c r="J5" s="11">
        <v>12</v>
      </c>
      <c r="K5" s="11">
        <v>10</v>
      </c>
      <c r="L5" s="11">
        <v>6</v>
      </c>
      <c r="M5" s="11">
        <v>0</v>
      </c>
      <c r="N5" s="12"/>
      <c r="O5" s="10">
        <f t="shared" ref="O5:O24" si="0">IF(B5="","",SUM(C5:M5)-(N5))</f>
        <v>81</v>
      </c>
      <c r="P5" s="165" t="s">
        <v>161</v>
      </c>
      <c r="Q5" s="30">
        <f t="shared" ref="Q5:Q44" si="1">SUM(C5:E5)</f>
        <v>24</v>
      </c>
      <c r="S5" s="156" t="s">
        <v>79</v>
      </c>
      <c r="T5" s="157">
        <v>62</v>
      </c>
    </row>
    <row r="6" spans="1:75" ht="15.75" customHeight="1" x14ac:dyDescent="0.3">
      <c r="A6" s="14">
        <v>2</v>
      </c>
      <c r="B6" s="8">
        <v>8</v>
      </c>
      <c r="C6" s="11">
        <v>18</v>
      </c>
      <c r="D6" s="11">
        <v>0</v>
      </c>
      <c r="E6" s="11">
        <v>6</v>
      </c>
      <c r="F6" s="11">
        <v>9</v>
      </c>
      <c r="G6" s="11">
        <v>0</v>
      </c>
      <c r="H6" s="11">
        <v>14</v>
      </c>
      <c r="I6" s="11">
        <v>12</v>
      </c>
      <c r="J6" s="11">
        <v>10</v>
      </c>
      <c r="K6" s="11">
        <v>10</v>
      </c>
      <c r="L6" s="11">
        <v>6</v>
      </c>
      <c r="M6" s="11">
        <v>0</v>
      </c>
      <c r="N6" s="12"/>
      <c r="O6" s="10">
        <f t="shared" si="0"/>
        <v>85</v>
      </c>
      <c r="P6" s="165" t="s">
        <v>161</v>
      </c>
      <c r="Q6" s="30">
        <f t="shared" si="1"/>
        <v>24</v>
      </c>
      <c r="S6" s="156" t="s">
        <v>103</v>
      </c>
      <c r="T6" s="157" t="s">
        <v>66</v>
      </c>
    </row>
    <row r="7" spans="1:75" ht="15.75" customHeight="1" x14ac:dyDescent="0.3">
      <c r="A7" s="14">
        <v>3</v>
      </c>
      <c r="B7" s="8">
        <v>34</v>
      </c>
      <c r="C7" s="14">
        <v>19</v>
      </c>
      <c r="D7" s="14">
        <v>0</v>
      </c>
      <c r="E7" s="14">
        <v>8</v>
      </c>
      <c r="F7" s="14">
        <v>9</v>
      </c>
      <c r="G7" s="14">
        <v>9</v>
      </c>
      <c r="H7" s="14">
        <v>15</v>
      </c>
      <c r="I7" s="14">
        <v>10</v>
      </c>
      <c r="J7" s="14">
        <v>10</v>
      </c>
      <c r="K7" s="14">
        <v>12</v>
      </c>
      <c r="L7" s="14">
        <v>6</v>
      </c>
      <c r="M7" s="14">
        <v>0</v>
      </c>
      <c r="N7" s="14"/>
      <c r="O7" s="10">
        <f t="shared" si="0"/>
        <v>98</v>
      </c>
      <c r="P7" s="165" t="s">
        <v>162</v>
      </c>
      <c r="Q7" s="30">
        <f t="shared" si="1"/>
        <v>27</v>
      </c>
      <c r="S7" s="156" t="s">
        <v>97</v>
      </c>
      <c r="T7" s="157" t="s">
        <v>66</v>
      </c>
    </row>
    <row r="8" spans="1:75" ht="15.75" customHeight="1" x14ac:dyDescent="0.3">
      <c r="A8" s="14">
        <v>4</v>
      </c>
      <c r="B8" s="8">
        <v>10</v>
      </c>
      <c r="C8" s="11">
        <v>23</v>
      </c>
      <c r="D8" s="11">
        <v>9</v>
      </c>
      <c r="E8" s="11">
        <v>0</v>
      </c>
      <c r="F8" s="11">
        <v>9</v>
      </c>
      <c r="G8" s="11">
        <v>9</v>
      </c>
      <c r="H8" s="11">
        <v>14</v>
      </c>
      <c r="I8" s="11">
        <v>12</v>
      </c>
      <c r="J8" s="11">
        <v>9</v>
      </c>
      <c r="K8" s="11">
        <v>11</v>
      </c>
      <c r="L8" s="11">
        <v>7</v>
      </c>
      <c r="M8" s="11">
        <v>5</v>
      </c>
      <c r="N8" s="12"/>
      <c r="O8" s="10">
        <f t="shared" si="0"/>
        <v>108</v>
      </c>
      <c r="P8" s="165" t="s">
        <v>162</v>
      </c>
      <c r="Q8" s="30">
        <f t="shared" si="1"/>
        <v>32</v>
      </c>
      <c r="S8" s="156" t="s">
        <v>153</v>
      </c>
      <c r="T8" s="157">
        <f>SUM(O7:O10)</f>
        <v>402</v>
      </c>
    </row>
    <row r="9" spans="1:75" ht="15.75" customHeight="1" x14ac:dyDescent="0.3">
      <c r="A9" s="14">
        <v>5</v>
      </c>
      <c r="B9" s="166">
        <v>16</v>
      </c>
      <c r="C9" s="11">
        <v>19</v>
      </c>
      <c r="D9" s="11">
        <v>0</v>
      </c>
      <c r="E9" s="11">
        <v>7</v>
      </c>
      <c r="F9" s="11">
        <v>8</v>
      </c>
      <c r="G9" s="11">
        <v>9</v>
      </c>
      <c r="H9" s="11">
        <v>12</v>
      </c>
      <c r="I9" s="11">
        <v>9</v>
      </c>
      <c r="J9" s="11">
        <v>10</v>
      </c>
      <c r="K9" s="11">
        <v>9</v>
      </c>
      <c r="L9" s="11">
        <v>6</v>
      </c>
      <c r="M9" s="11">
        <v>0</v>
      </c>
      <c r="N9" s="12">
        <v>1</v>
      </c>
      <c r="O9" s="10">
        <f t="shared" si="0"/>
        <v>88</v>
      </c>
      <c r="P9" s="165" t="s">
        <v>101</v>
      </c>
      <c r="Q9" s="30">
        <f t="shared" si="1"/>
        <v>26</v>
      </c>
      <c r="S9" s="156" t="s">
        <v>98</v>
      </c>
      <c r="T9" s="157" t="s">
        <v>66</v>
      </c>
    </row>
    <row r="10" spans="1:75" ht="15.75" customHeight="1" x14ac:dyDescent="0.3">
      <c r="A10" s="14">
        <v>6</v>
      </c>
      <c r="B10" s="166">
        <v>7</v>
      </c>
      <c r="C10" s="11">
        <v>21</v>
      </c>
      <c r="D10" s="11">
        <v>9</v>
      </c>
      <c r="E10" s="11">
        <v>6</v>
      </c>
      <c r="F10" s="11">
        <v>9</v>
      </c>
      <c r="G10" s="11">
        <v>9</v>
      </c>
      <c r="H10" s="11">
        <v>13</v>
      </c>
      <c r="I10" s="11">
        <v>10</v>
      </c>
      <c r="J10" s="11">
        <v>11</v>
      </c>
      <c r="K10" s="11">
        <v>10</v>
      </c>
      <c r="L10" s="11">
        <v>6</v>
      </c>
      <c r="M10" s="11">
        <v>4</v>
      </c>
      <c r="N10" s="12"/>
      <c r="O10" s="10">
        <f t="shared" si="0"/>
        <v>108</v>
      </c>
      <c r="P10" s="165" t="s">
        <v>101</v>
      </c>
      <c r="Q10" s="30">
        <f t="shared" si="1"/>
        <v>36</v>
      </c>
      <c r="S10" s="156" t="s">
        <v>154</v>
      </c>
      <c r="T10" s="173">
        <f>SUM(O5:O12)</f>
        <v>729</v>
      </c>
    </row>
    <row r="11" spans="1:75" ht="15.75" customHeight="1" x14ac:dyDescent="0.3">
      <c r="A11" s="14">
        <v>7</v>
      </c>
      <c r="B11" s="8">
        <v>13</v>
      </c>
      <c r="C11" s="11">
        <v>17</v>
      </c>
      <c r="D11" s="11">
        <v>0</v>
      </c>
      <c r="E11" s="11">
        <v>7</v>
      </c>
      <c r="F11" s="11">
        <v>9</v>
      </c>
      <c r="G11" s="11">
        <v>9</v>
      </c>
      <c r="H11" s="11">
        <v>13</v>
      </c>
      <c r="I11" s="11">
        <v>8</v>
      </c>
      <c r="J11" s="11">
        <v>10</v>
      </c>
      <c r="K11" s="11">
        <v>9</v>
      </c>
      <c r="L11" s="11">
        <v>6</v>
      </c>
      <c r="M11" s="11">
        <v>0</v>
      </c>
      <c r="N11" s="12"/>
      <c r="O11" s="10">
        <f t="shared" si="0"/>
        <v>88</v>
      </c>
      <c r="P11" s="165" t="s">
        <v>102</v>
      </c>
      <c r="Q11" s="30">
        <f t="shared" si="1"/>
        <v>24</v>
      </c>
      <c r="S11" s="260" t="s">
        <v>105</v>
      </c>
      <c r="T11" s="262">
        <f>SUM(Q5:Q12)</f>
        <v>216</v>
      </c>
    </row>
    <row r="12" spans="1:75" ht="15.75" customHeight="1" x14ac:dyDescent="0.3">
      <c r="A12" s="14">
        <v>8</v>
      </c>
      <c r="B12" s="166">
        <v>4</v>
      </c>
      <c r="C12" s="11">
        <v>16</v>
      </c>
      <c r="D12" s="11">
        <v>0</v>
      </c>
      <c r="E12" s="11">
        <v>7</v>
      </c>
      <c r="F12" s="11">
        <v>8</v>
      </c>
      <c r="G12" s="11">
        <v>9</v>
      </c>
      <c r="H12" s="11">
        <v>12</v>
      </c>
      <c r="I12" s="11">
        <v>6</v>
      </c>
      <c r="J12" s="11">
        <v>8</v>
      </c>
      <c r="K12" s="11">
        <v>7</v>
      </c>
      <c r="L12" s="11">
        <v>0</v>
      </c>
      <c r="M12" s="11">
        <v>0</v>
      </c>
      <c r="N12" s="12"/>
      <c r="O12" s="10">
        <f t="shared" si="0"/>
        <v>73</v>
      </c>
      <c r="P12" s="165" t="s">
        <v>102</v>
      </c>
      <c r="Q12" s="30">
        <f t="shared" si="1"/>
        <v>23</v>
      </c>
      <c r="S12" s="261"/>
      <c r="T12" s="262"/>
    </row>
    <row r="13" spans="1:75" ht="15.75" customHeight="1" x14ac:dyDescent="0.3">
      <c r="A13" s="14">
        <v>9</v>
      </c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 t="str">
        <f t="shared" si="0"/>
        <v/>
      </c>
      <c r="P13" s="165"/>
      <c r="Q13" s="30">
        <f t="shared" si="1"/>
        <v>0</v>
      </c>
      <c r="S13" s="170"/>
      <c r="T13" s="170"/>
    </row>
    <row r="14" spans="1:75" ht="15.75" customHeight="1" x14ac:dyDescent="0.3">
      <c r="A14" s="14">
        <v>10</v>
      </c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 t="str">
        <f t="shared" si="0"/>
        <v/>
      </c>
      <c r="P14" s="165"/>
      <c r="Q14" s="30">
        <f t="shared" si="1"/>
        <v>0</v>
      </c>
      <c r="S14" s="171"/>
      <c r="T14" s="172"/>
    </row>
    <row r="15" spans="1:75" ht="15.75" customHeight="1" x14ac:dyDescent="0.3">
      <c r="A15" s="14">
        <v>11</v>
      </c>
      <c r="B15" s="8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0" t="str">
        <f t="shared" si="0"/>
        <v/>
      </c>
      <c r="P15" s="165"/>
      <c r="Q15" s="30">
        <f t="shared" si="1"/>
        <v>0</v>
      </c>
      <c r="R15" s="168"/>
      <c r="S15" s="257"/>
      <c r="T15" s="259"/>
    </row>
    <row r="16" spans="1:75" ht="15.75" customHeight="1" x14ac:dyDescent="0.3">
      <c r="A16" s="14">
        <v>12</v>
      </c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 t="str">
        <f t="shared" si="0"/>
        <v/>
      </c>
      <c r="P16" s="165"/>
      <c r="Q16" s="30">
        <f t="shared" si="1"/>
        <v>0</v>
      </c>
      <c r="S16" s="258"/>
      <c r="T16" s="258"/>
    </row>
    <row r="17" spans="1:17" ht="15.75" customHeight="1" x14ac:dyDescent="0.3">
      <c r="A17" s="14">
        <v>13</v>
      </c>
      <c r="B17" s="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0" t="str">
        <f t="shared" si="0"/>
        <v/>
      </c>
      <c r="P17" s="165"/>
      <c r="Q17" s="30">
        <f t="shared" si="1"/>
        <v>0</v>
      </c>
    </row>
    <row r="18" spans="1:17" ht="15.75" customHeight="1" x14ac:dyDescent="0.3">
      <c r="A18" s="14">
        <v>14</v>
      </c>
      <c r="B18" s="8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0" t="str">
        <f t="shared" si="0"/>
        <v/>
      </c>
      <c r="P18" s="165"/>
      <c r="Q18" s="30">
        <f t="shared" si="1"/>
        <v>0</v>
      </c>
    </row>
    <row r="19" spans="1:17" ht="15.75" customHeight="1" x14ac:dyDescent="0.3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65"/>
      <c r="Q19" s="30">
        <f t="shared" si="1"/>
        <v>0</v>
      </c>
    </row>
    <row r="20" spans="1:17" ht="15.75" customHeight="1" x14ac:dyDescent="0.3">
      <c r="A20" s="14">
        <v>16</v>
      </c>
      <c r="B20" s="8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0" t="str">
        <f t="shared" si="0"/>
        <v/>
      </c>
      <c r="P20" s="165"/>
      <c r="Q20" s="30">
        <f t="shared" si="1"/>
        <v>0</v>
      </c>
    </row>
    <row r="21" spans="1:17" ht="15.75" customHeight="1" x14ac:dyDescent="0.3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 t="str">
        <f t="shared" si="0"/>
        <v/>
      </c>
      <c r="P21" s="165"/>
      <c r="Q21" s="30">
        <f t="shared" si="1"/>
        <v>0</v>
      </c>
    </row>
    <row r="22" spans="1:17" ht="15.75" customHeight="1" x14ac:dyDescent="0.3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 t="str">
        <f t="shared" si="0"/>
        <v/>
      </c>
      <c r="P22" s="165"/>
      <c r="Q22" s="30">
        <f t="shared" si="1"/>
        <v>0</v>
      </c>
    </row>
    <row r="23" spans="1:17" ht="15.75" customHeight="1" x14ac:dyDescent="0.3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 t="str">
        <f t="shared" si="0"/>
        <v/>
      </c>
      <c r="P23" s="165"/>
      <c r="Q23" s="30">
        <f t="shared" si="1"/>
        <v>0</v>
      </c>
    </row>
    <row r="24" spans="1:17" ht="15.75" customHeight="1" x14ac:dyDescent="0.3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 t="str">
        <f t="shared" si="0"/>
        <v/>
      </c>
      <c r="P24" s="165"/>
      <c r="Q24" s="30">
        <f t="shared" si="1"/>
        <v>0</v>
      </c>
    </row>
    <row r="25" spans="1:17" ht="15.75" customHeight="1" x14ac:dyDescent="0.3">
      <c r="A25" s="14">
        <v>21</v>
      </c>
      <c r="B25" s="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0"/>
      <c r="P25" s="165"/>
      <c r="Q25" s="30">
        <f t="shared" si="1"/>
        <v>0</v>
      </c>
    </row>
    <row r="26" spans="1:17" ht="15.75" customHeight="1" x14ac:dyDescent="0.3">
      <c r="A26" s="14">
        <v>22</v>
      </c>
      <c r="B26" s="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0"/>
      <c r="P26" s="165"/>
      <c r="Q26" s="30">
        <f t="shared" si="1"/>
        <v>0</v>
      </c>
    </row>
    <row r="27" spans="1:17" ht="15.75" customHeight="1" x14ac:dyDescent="0.3">
      <c r="A27" s="14">
        <v>23</v>
      </c>
      <c r="B27" s="8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0"/>
      <c r="P27" s="169"/>
      <c r="Q27" s="30">
        <f t="shared" si="1"/>
        <v>0</v>
      </c>
    </row>
    <row r="28" spans="1:17" ht="15.75" customHeight="1" x14ac:dyDescent="0.3">
      <c r="A28" s="14">
        <v>24</v>
      </c>
      <c r="B28" s="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0"/>
      <c r="P28" s="165"/>
      <c r="Q28" s="30">
        <f t="shared" si="1"/>
        <v>0</v>
      </c>
    </row>
    <row r="29" spans="1:17" ht="15.75" customHeight="1" x14ac:dyDescent="0.3">
      <c r="A29" s="14">
        <v>25</v>
      </c>
      <c r="B29" s="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0" t="str">
        <f t="shared" ref="O29:O44" si="2">IF(B29="","",SUM(C29:M29)-(N29))</f>
        <v/>
      </c>
      <c r="P29" s="165"/>
      <c r="Q29" s="30">
        <f t="shared" si="1"/>
        <v>0</v>
      </c>
    </row>
    <row r="30" spans="1:17" ht="15.75" customHeight="1" x14ac:dyDescent="0.3">
      <c r="A30" s="14">
        <v>26</v>
      </c>
      <c r="B30" s="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0" t="str">
        <f t="shared" si="2"/>
        <v/>
      </c>
      <c r="P30" s="165"/>
      <c r="Q30" s="30">
        <f t="shared" si="1"/>
        <v>0</v>
      </c>
    </row>
    <row r="31" spans="1:17" ht="15.75" customHeight="1" x14ac:dyDescent="0.3">
      <c r="A31" s="14">
        <v>27</v>
      </c>
      <c r="B31" s="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0" t="str">
        <f t="shared" si="2"/>
        <v/>
      </c>
      <c r="P31" s="165"/>
      <c r="Q31" s="30">
        <f t="shared" si="1"/>
        <v>0</v>
      </c>
    </row>
    <row r="32" spans="1:17" ht="15.75" customHeight="1" x14ac:dyDescent="0.3">
      <c r="A32" s="14">
        <v>28</v>
      </c>
      <c r="B32" s="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0" t="str">
        <f t="shared" si="2"/>
        <v/>
      </c>
      <c r="P32" s="165"/>
      <c r="Q32" s="30">
        <f t="shared" si="1"/>
        <v>0</v>
      </c>
    </row>
    <row r="33" spans="1:17" ht="15.75" customHeight="1" x14ac:dyDescent="0.3">
      <c r="A33" s="14">
        <v>29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0" t="str">
        <f t="shared" si="2"/>
        <v/>
      </c>
      <c r="P33" s="165"/>
      <c r="Q33" s="30">
        <f t="shared" si="1"/>
        <v>0</v>
      </c>
    </row>
    <row r="34" spans="1:17" ht="15.75" customHeight="1" x14ac:dyDescent="0.3">
      <c r="A34" s="14">
        <v>30</v>
      </c>
      <c r="B34" s="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0" t="str">
        <f t="shared" si="2"/>
        <v/>
      </c>
      <c r="P34" s="165"/>
      <c r="Q34" s="30">
        <f t="shared" si="1"/>
        <v>0</v>
      </c>
    </row>
    <row r="35" spans="1:17" ht="15.75" customHeight="1" x14ac:dyDescent="0.3">
      <c r="A35" s="14">
        <v>31</v>
      </c>
      <c r="B35" s="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0" t="str">
        <f t="shared" si="2"/>
        <v/>
      </c>
      <c r="P35" s="165"/>
      <c r="Q35" s="30">
        <f t="shared" si="1"/>
        <v>0</v>
      </c>
    </row>
    <row r="36" spans="1:17" ht="15.75" customHeight="1" x14ac:dyDescent="0.3">
      <c r="A36" s="14">
        <v>32</v>
      </c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0" t="str">
        <f t="shared" si="2"/>
        <v/>
      </c>
      <c r="P36" s="165"/>
      <c r="Q36" s="30">
        <f t="shared" si="1"/>
        <v>0</v>
      </c>
    </row>
    <row r="37" spans="1:17" ht="15.75" customHeight="1" x14ac:dyDescent="0.3">
      <c r="A37" s="14"/>
      <c r="B37" s="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0" t="str">
        <f t="shared" si="2"/>
        <v/>
      </c>
      <c r="P37" s="165"/>
      <c r="Q37" s="30">
        <f t="shared" si="1"/>
        <v>0</v>
      </c>
    </row>
    <row r="38" spans="1:17" ht="15.75" customHeight="1" x14ac:dyDescent="0.3">
      <c r="A38" s="14"/>
      <c r="B38" s="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0" t="str">
        <f t="shared" si="2"/>
        <v/>
      </c>
      <c r="P38" s="165"/>
      <c r="Q38" s="30">
        <f t="shared" si="1"/>
        <v>0</v>
      </c>
    </row>
    <row r="39" spans="1:17" ht="15.75" customHeight="1" x14ac:dyDescent="0.3">
      <c r="A39" s="14"/>
      <c r="B39" s="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0" t="str">
        <f t="shared" si="2"/>
        <v/>
      </c>
      <c r="P39" s="165"/>
      <c r="Q39" s="30">
        <f t="shared" si="1"/>
        <v>0</v>
      </c>
    </row>
    <row r="40" spans="1:17" ht="15.75" customHeight="1" x14ac:dyDescent="0.3">
      <c r="A40" s="14"/>
      <c r="B40" s="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0" t="str">
        <f t="shared" si="2"/>
        <v/>
      </c>
      <c r="P40" s="165"/>
      <c r="Q40" s="30">
        <f t="shared" si="1"/>
        <v>0</v>
      </c>
    </row>
    <row r="41" spans="1:17" ht="15.75" customHeight="1" x14ac:dyDescent="0.3">
      <c r="A41" s="14"/>
      <c r="B41" s="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  <c r="O41" s="10" t="str">
        <f t="shared" si="2"/>
        <v/>
      </c>
      <c r="P41" s="165"/>
      <c r="Q41" s="30">
        <f t="shared" si="1"/>
        <v>0</v>
      </c>
    </row>
    <row r="42" spans="1:17" ht="15.75" customHeight="1" x14ac:dyDescent="0.3">
      <c r="A42" s="14"/>
      <c r="B42" s="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0" t="str">
        <f t="shared" si="2"/>
        <v/>
      </c>
      <c r="P42" s="165"/>
      <c r="Q42" s="30">
        <f t="shared" si="1"/>
        <v>0</v>
      </c>
    </row>
    <row r="43" spans="1:17" ht="15.75" customHeight="1" x14ac:dyDescent="0.3">
      <c r="A43" s="14"/>
      <c r="B43" s="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0" t="str">
        <f t="shared" si="2"/>
        <v/>
      </c>
      <c r="P43" s="165"/>
      <c r="Q43" s="30">
        <f t="shared" si="1"/>
        <v>0</v>
      </c>
    </row>
    <row r="44" spans="1:17" ht="15.75" customHeight="1" x14ac:dyDescent="0.3">
      <c r="A44" s="14"/>
      <c r="B44" s="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0" t="str">
        <f t="shared" si="2"/>
        <v/>
      </c>
      <c r="P44" s="165"/>
      <c r="Q44" s="30">
        <f t="shared" si="1"/>
        <v>0</v>
      </c>
    </row>
  </sheetData>
  <mergeCells count="13">
    <mergeCell ref="A2:C2"/>
    <mergeCell ref="D2:K2"/>
    <mergeCell ref="N2:O2"/>
    <mergeCell ref="A3:C3"/>
    <mergeCell ref="D3:F3"/>
    <mergeCell ref="G3:I3"/>
    <mergeCell ref="J3:K3"/>
    <mergeCell ref="N3:O3"/>
    <mergeCell ref="S11:S12"/>
    <mergeCell ref="T11:T12"/>
    <mergeCell ref="S15:S16"/>
    <mergeCell ref="T15:T16"/>
    <mergeCell ref="N1:O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W44"/>
  <sheetViews>
    <sheetView workbookViewId="0">
      <selection activeCell="T13" sqref="T13"/>
    </sheetView>
  </sheetViews>
  <sheetFormatPr defaultColWidth="9.109375" defaultRowHeight="17.399999999999999" x14ac:dyDescent="0.3"/>
  <cols>
    <col min="1" max="1" width="4.109375" style="13" customWidth="1"/>
    <col min="2" max="2" width="9.5546875" style="9" customWidth="1"/>
    <col min="3" max="14" width="4.6640625" style="13" customWidth="1"/>
    <col min="15" max="15" width="5.44140625" style="1" customWidth="1"/>
    <col min="16" max="16" width="7.88671875" style="3" customWidth="1"/>
    <col min="17" max="17" width="11.109375" style="1" bestFit="1" customWidth="1"/>
    <col min="18" max="18" width="9.109375" style="1"/>
    <col min="19" max="19" width="22.33203125" style="167" bestFit="1" customWidth="1"/>
    <col min="20" max="20" width="9.109375" style="127"/>
    <col min="21" max="16384" width="9.109375" style="1"/>
  </cols>
  <sheetData>
    <row r="1" spans="1:75" x14ac:dyDescent="0.3">
      <c r="N1" s="249" t="s">
        <v>83</v>
      </c>
      <c r="O1" s="250"/>
      <c r="P1" s="151">
        <v>0</v>
      </c>
      <c r="S1" s="152" t="s">
        <v>84</v>
      </c>
      <c r="T1" s="153" t="s">
        <v>85</v>
      </c>
    </row>
    <row r="2" spans="1:75" ht="15.75" customHeight="1" x14ac:dyDescent="0.3">
      <c r="A2" s="244" t="s">
        <v>86</v>
      </c>
      <c r="B2" s="245"/>
      <c r="C2" s="245"/>
      <c r="D2" s="246" t="s">
        <v>173</v>
      </c>
      <c r="E2" s="246"/>
      <c r="F2" s="246"/>
      <c r="G2" s="246"/>
      <c r="H2" s="246"/>
      <c r="I2" s="247"/>
      <c r="J2" s="247"/>
      <c r="K2" s="248"/>
      <c r="N2" s="249" t="s">
        <v>87</v>
      </c>
      <c r="O2" s="250"/>
      <c r="P2" s="151">
        <v>1</v>
      </c>
      <c r="Q2" s="154" t="s">
        <v>88</v>
      </c>
      <c r="R2" s="155"/>
      <c r="S2" s="156" t="s">
        <v>89</v>
      </c>
      <c r="T2" s="157">
        <f>MAX(O5:O36)</f>
        <v>107</v>
      </c>
    </row>
    <row r="3" spans="1:75" ht="15.75" customHeight="1" x14ac:dyDescent="0.25">
      <c r="A3" s="244" t="s">
        <v>30</v>
      </c>
      <c r="B3" s="245"/>
      <c r="C3" s="245"/>
      <c r="D3" s="251" t="s">
        <v>174</v>
      </c>
      <c r="E3" s="251"/>
      <c r="F3" s="252"/>
      <c r="G3" s="253" t="s">
        <v>90</v>
      </c>
      <c r="H3" s="254"/>
      <c r="I3" s="254"/>
      <c r="J3" s="255" t="s">
        <v>91</v>
      </c>
      <c r="K3" s="256"/>
      <c r="L3" s="158"/>
      <c r="M3" s="159"/>
      <c r="N3" s="249" t="s">
        <v>92</v>
      </c>
      <c r="O3" s="250"/>
      <c r="P3" s="160">
        <v>0</v>
      </c>
      <c r="Q3" s="161">
        <f>SUM((P1*4)+(P2*2)+P3)</f>
        <v>2</v>
      </c>
      <c r="R3" s="162"/>
      <c r="S3" s="156" t="s">
        <v>93</v>
      </c>
      <c r="T3" s="157">
        <f>MAX(C5:C36)</f>
        <v>14</v>
      </c>
    </row>
    <row r="4" spans="1:75" s="20" customFormat="1" ht="21" customHeight="1" x14ac:dyDescent="0.2">
      <c r="A4" s="115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94</v>
      </c>
      <c r="P4" s="15" t="s">
        <v>95</v>
      </c>
      <c r="Q4" s="23" t="s">
        <v>32</v>
      </c>
      <c r="R4" s="163"/>
      <c r="S4" s="156" t="s">
        <v>78</v>
      </c>
      <c r="T4" s="157" t="s">
        <v>66</v>
      </c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</row>
    <row r="5" spans="1:75" ht="15.75" customHeight="1" x14ac:dyDescent="0.3">
      <c r="A5" s="14">
        <v>1</v>
      </c>
      <c r="B5" s="8">
        <v>135</v>
      </c>
      <c r="C5" s="11">
        <v>12</v>
      </c>
      <c r="D5" s="11">
        <v>11</v>
      </c>
      <c r="E5" s="11">
        <v>0</v>
      </c>
      <c r="F5" s="11">
        <v>9</v>
      </c>
      <c r="G5" s="11">
        <v>0</v>
      </c>
      <c r="H5" s="11">
        <v>12</v>
      </c>
      <c r="I5" s="11">
        <v>8</v>
      </c>
      <c r="J5" s="11">
        <v>9</v>
      </c>
      <c r="K5" s="11">
        <v>11</v>
      </c>
      <c r="L5" s="11">
        <v>9</v>
      </c>
      <c r="M5" s="11">
        <v>0</v>
      </c>
      <c r="N5" s="12"/>
      <c r="O5" s="10">
        <f t="shared" ref="O5:O24" si="0">IF(B5="","",SUM(C5:M5)-(N5))</f>
        <v>81</v>
      </c>
      <c r="P5" s="165" t="s">
        <v>161</v>
      </c>
      <c r="Q5" s="30">
        <f t="shared" ref="Q5:Q44" si="1">SUM(C5:E5)</f>
        <v>23</v>
      </c>
      <c r="S5" s="156" t="s">
        <v>79</v>
      </c>
      <c r="T5" s="157">
        <v>57</v>
      </c>
    </row>
    <row r="6" spans="1:75" ht="15.75" customHeight="1" x14ac:dyDescent="0.3">
      <c r="A6" s="14">
        <v>2</v>
      </c>
      <c r="B6" s="8">
        <v>18</v>
      </c>
      <c r="C6" s="11">
        <v>14</v>
      </c>
      <c r="D6" s="11">
        <v>13</v>
      </c>
      <c r="E6" s="11">
        <v>7</v>
      </c>
      <c r="F6" s="11">
        <v>9</v>
      </c>
      <c r="G6" s="11">
        <v>13</v>
      </c>
      <c r="H6" s="11">
        <v>14</v>
      </c>
      <c r="I6" s="11">
        <v>9</v>
      </c>
      <c r="J6" s="11">
        <v>9</v>
      </c>
      <c r="K6" s="11">
        <v>10</v>
      </c>
      <c r="L6" s="11">
        <v>8</v>
      </c>
      <c r="M6" s="11">
        <v>1</v>
      </c>
      <c r="N6" s="12"/>
      <c r="O6" s="10">
        <f t="shared" si="0"/>
        <v>107</v>
      </c>
      <c r="P6" s="165" t="s">
        <v>161</v>
      </c>
      <c r="Q6" s="30">
        <f t="shared" si="1"/>
        <v>34</v>
      </c>
      <c r="S6" s="156" t="s">
        <v>103</v>
      </c>
      <c r="T6" s="157" t="s">
        <v>66</v>
      </c>
    </row>
    <row r="7" spans="1:75" ht="15.75" customHeight="1" x14ac:dyDescent="0.3">
      <c r="A7" s="14">
        <v>3</v>
      </c>
      <c r="B7" s="8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0" t="str">
        <f t="shared" si="0"/>
        <v/>
      </c>
      <c r="P7" s="165"/>
      <c r="Q7" s="30">
        <f t="shared" si="1"/>
        <v>0</v>
      </c>
      <c r="S7" s="156" t="s">
        <v>97</v>
      </c>
      <c r="T7" s="157" t="s">
        <v>66</v>
      </c>
    </row>
    <row r="8" spans="1:75" ht="15.75" customHeight="1" x14ac:dyDescent="0.3">
      <c r="A8" s="14">
        <v>4</v>
      </c>
      <c r="B8" s="8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  <c r="O8" s="10" t="str">
        <f t="shared" si="0"/>
        <v/>
      </c>
      <c r="P8" s="165"/>
      <c r="Q8" s="30">
        <f t="shared" si="1"/>
        <v>0</v>
      </c>
      <c r="S8" s="156" t="s">
        <v>153</v>
      </c>
      <c r="T8" s="157">
        <v>188</v>
      </c>
    </row>
    <row r="9" spans="1:75" ht="15.75" customHeight="1" x14ac:dyDescent="0.3">
      <c r="A9" s="14">
        <v>5</v>
      </c>
      <c r="B9" s="166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  <c r="O9" s="10" t="str">
        <f t="shared" si="0"/>
        <v/>
      </c>
      <c r="P9" s="165"/>
      <c r="Q9" s="30">
        <f t="shared" si="1"/>
        <v>0</v>
      </c>
      <c r="S9" s="156" t="s">
        <v>98</v>
      </c>
      <c r="T9" s="157" t="s">
        <v>66</v>
      </c>
    </row>
    <row r="10" spans="1:75" ht="15.75" customHeight="1" x14ac:dyDescent="0.3">
      <c r="A10" s="14">
        <v>6</v>
      </c>
      <c r="B10" s="166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0" t="str">
        <f t="shared" si="0"/>
        <v/>
      </c>
      <c r="P10" s="165"/>
      <c r="Q10" s="30">
        <f t="shared" si="1"/>
        <v>0</v>
      </c>
      <c r="S10" s="156" t="s">
        <v>154</v>
      </c>
      <c r="T10" s="173">
        <v>188</v>
      </c>
    </row>
    <row r="11" spans="1:75" ht="15.75" customHeight="1" x14ac:dyDescent="0.3">
      <c r="A11" s="14">
        <v>7</v>
      </c>
      <c r="B11" s="8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10" t="str">
        <f t="shared" si="0"/>
        <v/>
      </c>
      <c r="P11" s="165"/>
      <c r="Q11" s="30">
        <f t="shared" si="1"/>
        <v>0</v>
      </c>
      <c r="S11" s="260" t="s">
        <v>105</v>
      </c>
      <c r="T11" s="262">
        <v>57</v>
      </c>
    </row>
    <row r="12" spans="1:75" ht="15.75" customHeight="1" x14ac:dyDescent="0.3">
      <c r="A12" s="14">
        <v>8</v>
      </c>
      <c r="B12" s="16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10" t="str">
        <f t="shared" si="0"/>
        <v/>
      </c>
      <c r="P12" s="165"/>
      <c r="Q12" s="30">
        <f t="shared" si="1"/>
        <v>0</v>
      </c>
      <c r="S12" s="261"/>
      <c r="T12" s="262"/>
    </row>
    <row r="13" spans="1:75" ht="15.75" customHeight="1" x14ac:dyDescent="0.3">
      <c r="A13" s="14">
        <v>9</v>
      </c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 t="str">
        <f t="shared" si="0"/>
        <v/>
      </c>
      <c r="P13" s="165"/>
      <c r="Q13" s="30">
        <f t="shared" si="1"/>
        <v>0</v>
      </c>
      <c r="S13" s="170"/>
      <c r="T13" s="170"/>
    </row>
    <row r="14" spans="1:75" ht="15.75" customHeight="1" x14ac:dyDescent="0.3">
      <c r="A14" s="14">
        <v>10</v>
      </c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 t="str">
        <f t="shared" si="0"/>
        <v/>
      </c>
      <c r="P14" s="165"/>
      <c r="Q14" s="30">
        <f t="shared" si="1"/>
        <v>0</v>
      </c>
      <c r="S14" s="171"/>
      <c r="T14" s="172"/>
    </row>
    <row r="15" spans="1:75" ht="15.75" customHeight="1" x14ac:dyDescent="0.3">
      <c r="A15" s="14">
        <v>11</v>
      </c>
      <c r="B15" s="8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0" t="str">
        <f t="shared" si="0"/>
        <v/>
      </c>
      <c r="P15" s="165"/>
      <c r="Q15" s="30">
        <f t="shared" si="1"/>
        <v>0</v>
      </c>
      <c r="R15" s="168"/>
      <c r="S15" s="257"/>
      <c r="T15" s="259"/>
    </row>
    <row r="16" spans="1:75" ht="15.75" customHeight="1" x14ac:dyDescent="0.3">
      <c r="A16" s="14">
        <v>12</v>
      </c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 t="str">
        <f t="shared" si="0"/>
        <v/>
      </c>
      <c r="P16" s="165"/>
      <c r="Q16" s="30">
        <f t="shared" si="1"/>
        <v>0</v>
      </c>
      <c r="S16" s="258"/>
      <c r="T16" s="258"/>
    </row>
    <row r="17" spans="1:17" ht="15.75" customHeight="1" x14ac:dyDescent="0.3">
      <c r="A17" s="14">
        <v>13</v>
      </c>
      <c r="B17" s="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0" t="str">
        <f t="shared" si="0"/>
        <v/>
      </c>
      <c r="P17" s="165"/>
      <c r="Q17" s="30">
        <f t="shared" si="1"/>
        <v>0</v>
      </c>
    </row>
    <row r="18" spans="1:17" ht="15.75" customHeight="1" x14ac:dyDescent="0.3">
      <c r="A18" s="14">
        <v>14</v>
      </c>
      <c r="B18" s="8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0" t="str">
        <f t="shared" si="0"/>
        <v/>
      </c>
      <c r="P18" s="165"/>
      <c r="Q18" s="30">
        <f t="shared" si="1"/>
        <v>0</v>
      </c>
    </row>
    <row r="19" spans="1:17" ht="15.75" customHeight="1" x14ac:dyDescent="0.3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65"/>
      <c r="Q19" s="30">
        <f t="shared" si="1"/>
        <v>0</v>
      </c>
    </row>
    <row r="20" spans="1:17" ht="15.75" customHeight="1" x14ac:dyDescent="0.3">
      <c r="A20" s="14">
        <v>16</v>
      </c>
      <c r="B20" s="8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0" t="str">
        <f t="shared" si="0"/>
        <v/>
      </c>
      <c r="P20" s="165"/>
      <c r="Q20" s="30">
        <f t="shared" si="1"/>
        <v>0</v>
      </c>
    </row>
    <row r="21" spans="1:17" ht="15.75" customHeight="1" x14ac:dyDescent="0.3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 t="str">
        <f t="shared" si="0"/>
        <v/>
      </c>
      <c r="P21" s="165"/>
      <c r="Q21" s="30">
        <f t="shared" si="1"/>
        <v>0</v>
      </c>
    </row>
    <row r="22" spans="1:17" ht="15.75" customHeight="1" x14ac:dyDescent="0.3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 t="str">
        <f t="shared" si="0"/>
        <v/>
      </c>
      <c r="P22" s="165"/>
      <c r="Q22" s="30">
        <f t="shared" si="1"/>
        <v>0</v>
      </c>
    </row>
    <row r="23" spans="1:17" ht="15.75" customHeight="1" x14ac:dyDescent="0.3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 t="str">
        <f t="shared" si="0"/>
        <v/>
      </c>
      <c r="P23" s="165"/>
      <c r="Q23" s="30">
        <f t="shared" si="1"/>
        <v>0</v>
      </c>
    </row>
    <row r="24" spans="1:17" ht="15.75" customHeight="1" x14ac:dyDescent="0.3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 t="str">
        <f t="shared" si="0"/>
        <v/>
      </c>
      <c r="P24" s="165"/>
      <c r="Q24" s="30">
        <f t="shared" si="1"/>
        <v>0</v>
      </c>
    </row>
    <row r="25" spans="1:17" ht="15.75" customHeight="1" x14ac:dyDescent="0.3">
      <c r="A25" s="14">
        <v>21</v>
      </c>
      <c r="B25" s="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0"/>
      <c r="P25" s="165"/>
      <c r="Q25" s="30">
        <f t="shared" si="1"/>
        <v>0</v>
      </c>
    </row>
    <row r="26" spans="1:17" ht="15.75" customHeight="1" x14ac:dyDescent="0.3">
      <c r="A26" s="14">
        <v>22</v>
      </c>
      <c r="B26" s="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0"/>
      <c r="P26" s="165"/>
      <c r="Q26" s="30">
        <f t="shared" si="1"/>
        <v>0</v>
      </c>
    </row>
    <row r="27" spans="1:17" ht="15.75" customHeight="1" x14ac:dyDescent="0.3">
      <c r="A27" s="14">
        <v>23</v>
      </c>
      <c r="B27" s="8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0"/>
      <c r="P27" s="169"/>
      <c r="Q27" s="30">
        <f t="shared" si="1"/>
        <v>0</v>
      </c>
    </row>
    <row r="28" spans="1:17" ht="15.75" customHeight="1" x14ac:dyDescent="0.3">
      <c r="A28" s="14">
        <v>24</v>
      </c>
      <c r="B28" s="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0"/>
      <c r="P28" s="165"/>
      <c r="Q28" s="30">
        <f t="shared" si="1"/>
        <v>0</v>
      </c>
    </row>
    <row r="29" spans="1:17" ht="15.75" customHeight="1" x14ac:dyDescent="0.3">
      <c r="A29" s="14">
        <v>25</v>
      </c>
      <c r="B29" s="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0" t="str">
        <f t="shared" ref="O29:O44" si="2">IF(B29="","",SUM(C29:M29)-(N29))</f>
        <v/>
      </c>
      <c r="P29" s="165"/>
      <c r="Q29" s="30">
        <f t="shared" si="1"/>
        <v>0</v>
      </c>
    </row>
    <row r="30" spans="1:17" ht="15.75" customHeight="1" x14ac:dyDescent="0.3">
      <c r="A30" s="14">
        <v>26</v>
      </c>
      <c r="B30" s="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0" t="str">
        <f t="shared" si="2"/>
        <v/>
      </c>
      <c r="P30" s="165"/>
      <c r="Q30" s="30">
        <f t="shared" si="1"/>
        <v>0</v>
      </c>
    </row>
    <row r="31" spans="1:17" ht="15.75" customHeight="1" x14ac:dyDescent="0.3">
      <c r="A31" s="14">
        <v>27</v>
      </c>
      <c r="B31" s="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0" t="str">
        <f t="shared" si="2"/>
        <v/>
      </c>
      <c r="P31" s="165"/>
      <c r="Q31" s="30">
        <f t="shared" si="1"/>
        <v>0</v>
      </c>
    </row>
    <row r="32" spans="1:17" ht="15.75" customHeight="1" x14ac:dyDescent="0.3">
      <c r="A32" s="14">
        <v>28</v>
      </c>
      <c r="B32" s="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0" t="str">
        <f t="shared" si="2"/>
        <v/>
      </c>
      <c r="P32" s="165"/>
      <c r="Q32" s="30">
        <f t="shared" si="1"/>
        <v>0</v>
      </c>
    </row>
    <row r="33" spans="1:17" ht="15.75" customHeight="1" x14ac:dyDescent="0.3">
      <c r="A33" s="14">
        <v>29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0" t="str">
        <f t="shared" si="2"/>
        <v/>
      </c>
      <c r="P33" s="165"/>
      <c r="Q33" s="30">
        <f t="shared" si="1"/>
        <v>0</v>
      </c>
    </row>
    <row r="34" spans="1:17" ht="15.75" customHeight="1" x14ac:dyDescent="0.3">
      <c r="A34" s="14">
        <v>30</v>
      </c>
      <c r="B34" s="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0" t="str">
        <f t="shared" si="2"/>
        <v/>
      </c>
      <c r="P34" s="165"/>
      <c r="Q34" s="30">
        <f t="shared" si="1"/>
        <v>0</v>
      </c>
    </row>
    <row r="35" spans="1:17" ht="15.75" customHeight="1" x14ac:dyDescent="0.3">
      <c r="A35" s="14">
        <v>31</v>
      </c>
      <c r="B35" s="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0" t="str">
        <f t="shared" si="2"/>
        <v/>
      </c>
      <c r="P35" s="165"/>
      <c r="Q35" s="30">
        <f t="shared" si="1"/>
        <v>0</v>
      </c>
    </row>
    <row r="36" spans="1:17" ht="15.75" customHeight="1" x14ac:dyDescent="0.3">
      <c r="A36" s="14">
        <v>32</v>
      </c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0" t="str">
        <f t="shared" si="2"/>
        <v/>
      </c>
      <c r="P36" s="165"/>
      <c r="Q36" s="30">
        <f t="shared" si="1"/>
        <v>0</v>
      </c>
    </row>
    <row r="37" spans="1:17" ht="15.75" customHeight="1" x14ac:dyDescent="0.3">
      <c r="A37" s="14"/>
      <c r="B37" s="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0" t="str">
        <f t="shared" si="2"/>
        <v/>
      </c>
      <c r="P37" s="165"/>
      <c r="Q37" s="30">
        <f t="shared" si="1"/>
        <v>0</v>
      </c>
    </row>
    <row r="38" spans="1:17" ht="15.75" customHeight="1" x14ac:dyDescent="0.3">
      <c r="A38" s="14"/>
      <c r="B38" s="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0" t="str">
        <f t="shared" si="2"/>
        <v/>
      </c>
      <c r="P38" s="165"/>
      <c r="Q38" s="30">
        <f t="shared" si="1"/>
        <v>0</v>
      </c>
    </row>
    <row r="39" spans="1:17" ht="15.75" customHeight="1" x14ac:dyDescent="0.3">
      <c r="A39" s="14"/>
      <c r="B39" s="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0" t="str">
        <f t="shared" si="2"/>
        <v/>
      </c>
      <c r="P39" s="165"/>
      <c r="Q39" s="30">
        <f t="shared" si="1"/>
        <v>0</v>
      </c>
    </row>
    <row r="40" spans="1:17" ht="15.75" customHeight="1" x14ac:dyDescent="0.3">
      <c r="A40" s="14"/>
      <c r="B40" s="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0" t="str">
        <f t="shared" si="2"/>
        <v/>
      </c>
      <c r="P40" s="165"/>
      <c r="Q40" s="30">
        <f t="shared" si="1"/>
        <v>0</v>
      </c>
    </row>
    <row r="41" spans="1:17" ht="15.75" customHeight="1" x14ac:dyDescent="0.3">
      <c r="A41" s="14"/>
      <c r="B41" s="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  <c r="O41" s="10" t="str">
        <f t="shared" si="2"/>
        <v/>
      </c>
      <c r="P41" s="165"/>
      <c r="Q41" s="30">
        <f t="shared" si="1"/>
        <v>0</v>
      </c>
    </row>
    <row r="42" spans="1:17" ht="15.75" customHeight="1" x14ac:dyDescent="0.3">
      <c r="A42" s="14"/>
      <c r="B42" s="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0" t="str">
        <f t="shared" si="2"/>
        <v/>
      </c>
      <c r="P42" s="165"/>
      <c r="Q42" s="30">
        <f t="shared" si="1"/>
        <v>0</v>
      </c>
    </row>
    <row r="43" spans="1:17" ht="15.75" customHeight="1" x14ac:dyDescent="0.3">
      <c r="A43" s="14"/>
      <c r="B43" s="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0" t="str">
        <f t="shared" si="2"/>
        <v/>
      </c>
      <c r="P43" s="165"/>
      <c r="Q43" s="30">
        <f t="shared" si="1"/>
        <v>0</v>
      </c>
    </row>
    <row r="44" spans="1:17" ht="15.75" customHeight="1" x14ac:dyDescent="0.3">
      <c r="A44" s="14"/>
      <c r="B44" s="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0" t="str">
        <f t="shared" si="2"/>
        <v/>
      </c>
      <c r="P44" s="165"/>
      <c r="Q44" s="30">
        <f t="shared" si="1"/>
        <v>0</v>
      </c>
    </row>
  </sheetData>
  <mergeCells count="13">
    <mergeCell ref="A2:C2"/>
    <mergeCell ref="D2:K2"/>
    <mergeCell ref="N2:O2"/>
    <mergeCell ref="A3:C3"/>
    <mergeCell ref="D3:F3"/>
    <mergeCell ref="G3:I3"/>
    <mergeCell ref="J3:K3"/>
    <mergeCell ref="N3:O3"/>
    <mergeCell ref="S11:S12"/>
    <mergeCell ref="T11:T12"/>
    <mergeCell ref="S15:S16"/>
    <mergeCell ref="T15:T16"/>
    <mergeCell ref="N1:O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W44"/>
  <sheetViews>
    <sheetView workbookViewId="0">
      <selection activeCell="P16" activeCellId="1" sqref="P8:P9 P16"/>
    </sheetView>
  </sheetViews>
  <sheetFormatPr defaultColWidth="9.109375" defaultRowHeight="17.399999999999999" x14ac:dyDescent="0.3"/>
  <cols>
    <col min="1" max="1" width="4.109375" style="13" customWidth="1"/>
    <col min="2" max="2" width="9.5546875" style="9" customWidth="1"/>
    <col min="3" max="14" width="4.6640625" style="13" customWidth="1"/>
    <col min="15" max="15" width="5.44140625" style="1" customWidth="1"/>
    <col min="16" max="16" width="7.88671875" style="3" customWidth="1"/>
    <col min="17" max="17" width="11.109375" style="1" bestFit="1" customWidth="1"/>
    <col min="18" max="18" width="9.109375" style="1"/>
    <col min="19" max="19" width="22.33203125" style="167" bestFit="1" customWidth="1"/>
    <col min="20" max="20" width="9.109375" style="127"/>
    <col min="21" max="16384" width="9.109375" style="1"/>
  </cols>
  <sheetData>
    <row r="1" spans="1:75" x14ac:dyDescent="0.3">
      <c r="N1" s="249" t="s">
        <v>83</v>
      </c>
      <c r="O1" s="250"/>
      <c r="P1" s="151">
        <v>1</v>
      </c>
      <c r="S1" s="152" t="s">
        <v>84</v>
      </c>
      <c r="T1" s="153" t="s">
        <v>85</v>
      </c>
    </row>
    <row r="2" spans="1:75" ht="15.75" customHeight="1" x14ac:dyDescent="0.3">
      <c r="A2" s="244" t="s">
        <v>86</v>
      </c>
      <c r="B2" s="245"/>
      <c r="C2" s="245"/>
      <c r="D2" s="246" t="s">
        <v>111</v>
      </c>
      <c r="E2" s="246"/>
      <c r="F2" s="246"/>
      <c r="G2" s="246"/>
      <c r="H2" s="246"/>
      <c r="I2" s="247"/>
      <c r="J2" s="247"/>
      <c r="K2" s="248"/>
      <c r="N2" s="249" t="s">
        <v>87</v>
      </c>
      <c r="O2" s="250"/>
      <c r="P2" s="151">
        <v>4</v>
      </c>
      <c r="Q2" s="154" t="s">
        <v>88</v>
      </c>
      <c r="R2" s="155"/>
      <c r="S2" s="156" t="s">
        <v>89</v>
      </c>
      <c r="T2" s="157">
        <f>MAX(O5:O36)</f>
        <v>108</v>
      </c>
    </row>
    <row r="3" spans="1:75" ht="15.75" customHeight="1" x14ac:dyDescent="0.25">
      <c r="A3" s="244" t="s">
        <v>30</v>
      </c>
      <c r="B3" s="245"/>
      <c r="C3" s="245"/>
      <c r="D3" s="251" t="s">
        <v>112</v>
      </c>
      <c r="E3" s="251"/>
      <c r="F3" s="252"/>
      <c r="G3" s="253" t="s">
        <v>90</v>
      </c>
      <c r="H3" s="254"/>
      <c r="I3" s="254"/>
      <c r="J3" s="255" t="s">
        <v>155</v>
      </c>
      <c r="K3" s="256"/>
      <c r="L3" s="158"/>
      <c r="M3" s="159"/>
      <c r="N3" s="249" t="s">
        <v>92</v>
      </c>
      <c r="O3" s="250"/>
      <c r="P3" s="160">
        <v>4</v>
      </c>
      <c r="Q3" s="161">
        <f>SUM((P1*4)+(P2*2)+P3)</f>
        <v>16</v>
      </c>
      <c r="R3" s="162"/>
      <c r="S3" s="156" t="s">
        <v>93</v>
      </c>
      <c r="T3" s="157">
        <f>MAX(C5:C36)</f>
        <v>18</v>
      </c>
    </row>
    <row r="4" spans="1:75" s="20" customFormat="1" ht="21" customHeight="1" x14ac:dyDescent="0.2">
      <c r="A4" s="115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94</v>
      </c>
      <c r="P4" s="15" t="s">
        <v>95</v>
      </c>
      <c r="Q4" s="23" t="s">
        <v>32</v>
      </c>
      <c r="R4" s="163"/>
      <c r="S4" s="156" t="s">
        <v>78</v>
      </c>
      <c r="T4" s="157">
        <v>105</v>
      </c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</row>
    <row r="5" spans="1:75" ht="15.75" customHeight="1" x14ac:dyDescent="0.3">
      <c r="A5" s="14">
        <v>1</v>
      </c>
      <c r="B5" s="8">
        <v>7</v>
      </c>
      <c r="C5" s="11">
        <v>15</v>
      </c>
      <c r="D5" s="11">
        <v>9</v>
      </c>
      <c r="E5" s="11">
        <v>7</v>
      </c>
      <c r="F5" s="11">
        <v>9</v>
      </c>
      <c r="G5" s="11">
        <v>12</v>
      </c>
      <c r="H5" s="11">
        <v>14</v>
      </c>
      <c r="I5" s="11">
        <v>10</v>
      </c>
      <c r="J5" s="11">
        <v>8</v>
      </c>
      <c r="K5" s="11">
        <v>11</v>
      </c>
      <c r="L5" s="11">
        <v>11</v>
      </c>
      <c r="M5" s="11">
        <v>2</v>
      </c>
      <c r="N5" s="12"/>
      <c r="O5" s="10">
        <f t="shared" ref="O5:O20" si="0">IF(B5="","",SUM(C5:M5)-(N5))</f>
        <v>108</v>
      </c>
      <c r="P5" s="165" t="s">
        <v>99</v>
      </c>
      <c r="Q5" s="30">
        <f t="shared" ref="Q5:Q44" si="1">SUM(C5:E5)</f>
        <v>31</v>
      </c>
      <c r="S5" s="156" t="s">
        <v>79</v>
      </c>
      <c r="T5" s="157">
        <v>60</v>
      </c>
    </row>
    <row r="6" spans="1:75" ht="15.75" customHeight="1" x14ac:dyDescent="0.3">
      <c r="A6" s="14">
        <v>2</v>
      </c>
      <c r="B6" s="8">
        <v>87</v>
      </c>
      <c r="C6" s="11">
        <v>18</v>
      </c>
      <c r="D6" s="11">
        <v>10</v>
      </c>
      <c r="E6" s="11">
        <v>6</v>
      </c>
      <c r="F6" s="11">
        <v>9</v>
      </c>
      <c r="G6" s="11">
        <v>11</v>
      </c>
      <c r="H6" s="11">
        <v>11</v>
      </c>
      <c r="I6" s="11">
        <v>10</v>
      </c>
      <c r="J6" s="11">
        <v>8</v>
      </c>
      <c r="K6" s="11">
        <v>11</v>
      </c>
      <c r="L6" s="11">
        <v>11</v>
      </c>
      <c r="M6" s="11">
        <v>3</v>
      </c>
      <c r="N6" s="12"/>
      <c r="O6" s="10">
        <f t="shared" si="0"/>
        <v>108</v>
      </c>
      <c r="P6" s="165" t="s">
        <v>99</v>
      </c>
      <c r="Q6" s="30">
        <f t="shared" si="1"/>
        <v>34</v>
      </c>
      <c r="S6" s="156" t="s">
        <v>103</v>
      </c>
      <c r="T6" s="157">
        <v>27</v>
      </c>
    </row>
    <row r="7" spans="1:75" ht="15.75" customHeight="1" x14ac:dyDescent="0.3">
      <c r="A7" s="14">
        <v>3</v>
      </c>
      <c r="B7" s="166" t="s">
        <v>55</v>
      </c>
      <c r="C7" s="11">
        <v>18</v>
      </c>
      <c r="D7" s="11">
        <v>9</v>
      </c>
      <c r="E7" s="11">
        <v>0</v>
      </c>
      <c r="F7" s="11">
        <v>9</v>
      </c>
      <c r="G7" s="11">
        <v>15</v>
      </c>
      <c r="H7" s="11">
        <v>14</v>
      </c>
      <c r="I7" s="11">
        <v>9</v>
      </c>
      <c r="J7" s="11">
        <v>9</v>
      </c>
      <c r="K7" s="11">
        <v>11</v>
      </c>
      <c r="L7" s="11">
        <v>7</v>
      </c>
      <c r="M7" s="11">
        <v>3</v>
      </c>
      <c r="N7" s="12"/>
      <c r="O7" s="10">
        <f t="shared" si="0"/>
        <v>104</v>
      </c>
      <c r="P7" s="165" t="s">
        <v>96</v>
      </c>
      <c r="Q7" s="30">
        <f t="shared" si="1"/>
        <v>27</v>
      </c>
      <c r="S7" s="156" t="s">
        <v>97</v>
      </c>
      <c r="T7" s="157">
        <v>403</v>
      </c>
    </row>
    <row r="8" spans="1:75" ht="15.75" customHeight="1" x14ac:dyDescent="0.3">
      <c r="A8" s="14">
        <v>4</v>
      </c>
      <c r="B8" s="8">
        <v>13</v>
      </c>
      <c r="C8" s="11">
        <v>13</v>
      </c>
      <c r="D8" s="11">
        <v>10</v>
      </c>
      <c r="E8" s="11">
        <v>6</v>
      </c>
      <c r="F8" s="11">
        <v>9</v>
      </c>
      <c r="G8" s="11">
        <v>15</v>
      </c>
      <c r="H8" s="11">
        <v>13</v>
      </c>
      <c r="I8" s="11">
        <v>8</v>
      </c>
      <c r="J8" s="11">
        <v>9</v>
      </c>
      <c r="K8" s="11">
        <v>10</v>
      </c>
      <c r="L8" s="11">
        <v>9</v>
      </c>
      <c r="M8" s="11">
        <v>1</v>
      </c>
      <c r="N8" s="12"/>
      <c r="O8" s="10">
        <f t="shared" si="0"/>
        <v>103</v>
      </c>
      <c r="P8" s="165" t="s">
        <v>161</v>
      </c>
      <c r="Q8" s="30">
        <f t="shared" si="1"/>
        <v>29</v>
      </c>
      <c r="S8" s="156" t="s">
        <v>153</v>
      </c>
      <c r="T8" s="157">
        <v>362</v>
      </c>
    </row>
    <row r="9" spans="1:75" ht="15.75" customHeight="1" x14ac:dyDescent="0.3">
      <c r="A9" s="14">
        <v>5</v>
      </c>
      <c r="B9" s="8">
        <v>80</v>
      </c>
      <c r="C9" s="11">
        <v>16</v>
      </c>
      <c r="D9" s="11">
        <v>9</v>
      </c>
      <c r="E9" s="11">
        <v>6</v>
      </c>
      <c r="F9" s="11">
        <v>9</v>
      </c>
      <c r="G9" s="11">
        <v>12</v>
      </c>
      <c r="H9" s="11">
        <v>12</v>
      </c>
      <c r="I9" s="11">
        <v>9</v>
      </c>
      <c r="J9" s="11">
        <v>9</v>
      </c>
      <c r="K9" s="11">
        <v>9</v>
      </c>
      <c r="L9" s="11">
        <v>11</v>
      </c>
      <c r="M9" s="11">
        <v>1</v>
      </c>
      <c r="N9" s="12"/>
      <c r="O9" s="10">
        <f t="shared" si="0"/>
        <v>103</v>
      </c>
      <c r="P9" s="165" t="s">
        <v>161</v>
      </c>
      <c r="Q9" s="30">
        <f t="shared" si="1"/>
        <v>31</v>
      </c>
      <c r="S9" s="156" t="s">
        <v>98</v>
      </c>
      <c r="T9" s="157">
        <v>379</v>
      </c>
    </row>
    <row r="10" spans="1:75" ht="15.75" customHeight="1" x14ac:dyDescent="0.3">
      <c r="A10" s="14">
        <v>6</v>
      </c>
      <c r="B10" s="8">
        <v>46</v>
      </c>
      <c r="C10" s="14">
        <v>12</v>
      </c>
      <c r="D10" s="14">
        <v>9</v>
      </c>
      <c r="E10" s="14">
        <v>6</v>
      </c>
      <c r="F10" s="14">
        <v>9</v>
      </c>
      <c r="G10" s="14">
        <v>14</v>
      </c>
      <c r="H10" s="14">
        <v>14</v>
      </c>
      <c r="I10" s="14">
        <v>9</v>
      </c>
      <c r="J10" s="14">
        <v>8</v>
      </c>
      <c r="K10" s="14">
        <v>11</v>
      </c>
      <c r="L10" s="14">
        <v>10</v>
      </c>
      <c r="M10" s="14">
        <v>1</v>
      </c>
      <c r="N10" s="14"/>
      <c r="O10" s="10">
        <f t="shared" si="0"/>
        <v>103</v>
      </c>
      <c r="P10" s="165" t="s">
        <v>101</v>
      </c>
      <c r="Q10" s="30">
        <f t="shared" si="1"/>
        <v>27</v>
      </c>
      <c r="S10" s="156" t="s">
        <v>154</v>
      </c>
      <c r="T10" s="173">
        <f>SUM(O5:O12)</f>
        <v>823</v>
      </c>
    </row>
    <row r="11" spans="1:75" ht="15.75" customHeight="1" x14ac:dyDescent="0.3">
      <c r="A11" s="14">
        <v>7</v>
      </c>
      <c r="B11" s="166" t="s">
        <v>56</v>
      </c>
      <c r="C11" s="11">
        <v>18</v>
      </c>
      <c r="D11" s="11">
        <v>0</v>
      </c>
      <c r="E11" s="11">
        <v>9</v>
      </c>
      <c r="F11" s="11">
        <v>9</v>
      </c>
      <c r="G11" s="11">
        <v>11</v>
      </c>
      <c r="H11" s="11">
        <v>14</v>
      </c>
      <c r="I11" s="11">
        <v>10</v>
      </c>
      <c r="J11" s="11">
        <v>10</v>
      </c>
      <c r="K11" s="11">
        <v>10</v>
      </c>
      <c r="L11" s="11">
        <v>9</v>
      </c>
      <c r="M11" s="11">
        <v>0</v>
      </c>
      <c r="N11" s="12"/>
      <c r="O11" s="10">
        <f t="shared" si="0"/>
        <v>100</v>
      </c>
      <c r="P11" s="165" t="s">
        <v>96</v>
      </c>
      <c r="Q11" s="30">
        <f t="shared" si="1"/>
        <v>27</v>
      </c>
      <c r="S11" s="260"/>
      <c r="T11" s="263"/>
    </row>
    <row r="12" spans="1:75" ht="15.75" customHeight="1" x14ac:dyDescent="0.3">
      <c r="A12" s="14">
        <v>8</v>
      </c>
      <c r="B12" s="8">
        <v>68</v>
      </c>
      <c r="C12" s="14">
        <v>14</v>
      </c>
      <c r="D12" s="14">
        <v>0</v>
      </c>
      <c r="E12" s="14">
        <v>6</v>
      </c>
      <c r="F12" s="14">
        <v>11</v>
      </c>
      <c r="G12" s="14">
        <v>12</v>
      </c>
      <c r="H12" s="14">
        <v>13</v>
      </c>
      <c r="I12" s="14">
        <v>9</v>
      </c>
      <c r="J12" s="14">
        <v>8</v>
      </c>
      <c r="K12" s="14">
        <v>12</v>
      </c>
      <c r="L12" s="14">
        <v>9</v>
      </c>
      <c r="M12" s="14">
        <v>0</v>
      </c>
      <c r="N12" s="14"/>
      <c r="O12" s="10">
        <f t="shared" si="0"/>
        <v>94</v>
      </c>
      <c r="P12" s="165" t="s">
        <v>99</v>
      </c>
      <c r="Q12" s="30">
        <f t="shared" si="1"/>
        <v>20</v>
      </c>
      <c r="S12" s="261"/>
      <c r="T12" s="263"/>
    </row>
    <row r="13" spans="1:75" ht="15.75" customHeight="1" x14ac:dyDescent="0.3">
      <c r="A13" s="14">
        <v>9</v>
      </c>
      <c r="B13" s="8">
        <v>86</v>
      </c>
      <c r="C13" s="11">
        <v>14</v>
      </c>
      <c r="D13" s="11">
        <v>0</v>
      </c>
      <c r="E13" s="11">
        <v>6</v>
      </c>
      <c r="F13" s="11">
        <v>9</v>
      </c>
      <c r="G13" s="11">
        <v>12</v>
      </c>
      <c r="H13" s="11">
        <v>12</v>
      </c>
      <c r="I13" s="11">
        <v>9</v>
      </c>
      <c r="J13" s="11">
        <v>9</v>
      </c>
      <c r="K13" s="11">
        <v>12</v>
      </c>
      <c r="L13" s="11">
        <v>10</v>
      </c>
      <c r="M13" s="11">
        <v>0</v>
      </c>
      <c r="N13" s="12"/>
      <c r="O13" s="10">
        <f t="shared" si="0"/>
        <v>93</v>
      </c>
      <c r="P13" s="165" t="s">
        <v>99</v>
      </c>
      <c r="Q13" s="30">
        <f t="shared" si="1"/>
        <v>20</v>
      </c>
      <c r="S13" s="170"/>
      <c r="T13" s="170"/>
    </row>
    <row r="14" spans="1:75" ht="15.75" customHeight="1" x14ac:dyDescent="0.3">
      <c r="A14" s="14">
        <v>10</v>
      </c>
      <c r="B14" s="8" t="s">
        <v>124</v>
      </c>
      <c r="C14" s="11">
        <v>15</v>
      </c>
      <c r="D14" s="11">
        <v>0</v>
      </c>
      <c r="E14" s="11">
        <v>0</v>
      </c>
      <c r="F14" s="11">
        <v>9</v>
      </c>
      <c r="G14" s="11">
        <v>14</v>
      </c>
      <c r="H14" s="11">
        <v>13</v>
      </c>
      <c r="I14" s="11">
        <v>9</v>
      </c>
      <c r="J14" s="11">
        <v>12</v>
      </c>
      <c r="K14" s="11">
        <v>10</v>
      </c>
      <c r="L14" s="11">
        <v>8</v>
      </c>
      <c r="M14" s="11">
        <v>0</v>
      </c>
      <c r="N14" s="12"/>
      <c r="O14" s="10">
        <f t="shared" si="0"/>
        <v>90</v>
      </c>
      <c r="P14" s="165" t="s">
        <v>96</v>
      </c>
      <c r="Q14" s="30">
        <f t="shared" si="1"/>
        <v>15</v>
      </c>
      <c r="S14" s="171"/>
      <c r="T14" s="172"/>
    </row>
    <row r="15" spans="1:75" ht="15.75" customHeight="1" x14ac:dyDescent="0.3">
      <c r="A15" s="14">
        <v>11</v>
      </c>
      <c r="B15" s="8">
        <v>101</v>
      </c>
      <c r="C15" s="11">
        <v>18</v>
      </c>
      <c r="D15" s="11">
        <v>10</v>
      </c>
      <c r="E15" s="11">
        <v>0</v>
      </c>
      <c r="F15" s="11">
        <v>9</v>
      </c>
      <c r="G15" s="11">
        <v>0</v>
      </c>
      <c r="H15" s="11">
        <v>14</v>
      </c>
      <c r="I15" s="11">
        <v>9</v>
      </c>
      <c r="J15" s="11">
        <v>9</v>
      </c>
      <c r="K15" s="11">
        <v>9</v>
      </c>
      <c r="L15" s="11">
        <v>10</v>
      </c>
      <c r="M15" s="11">
        <v>0</v>
      </c>
      <c r="N15" s="12"/>
      <c r="O15" s="10">
        <f t="shared" si="0"/>
        <v>88</v>
      </c>
      <c r="P15" s="165" t="s">
        <v>102</v>
      </c>
      <c r="Q15" s="30">
        <f t="shared" si="1"/>
        <v>28</v>
      </c>
      <c r="R15" s="168"/>
      <c r="S15" s="257"/>
      <c r="T15" s="259"/>
    </row>
    <row r="16" spans="1:75" ht="15.75" customHeight="1" x14ac:dyDescent="0.3">
      <c r="A16" s="14">
        <v>12</v>
      </c>
      <c r="B16" s="8">
        <v>9</v>
      </c>
      <c r="C16" s="11">
        <v>16</v>
      </c>
      <c r="D16" s="11">
        <v>10</v>
      </c>
      <c r="E16" s="11">
        <v>6</v>
      </c>
      <c r="F16" s="11">
        <v>10</v>
      </c>
      <c r="G16" s="11">
        <v>0</v>
      </c>
      <c r="H16" s="11">
        <v>11</v>
      </c>
      <c r="I16" s="11">
        <v>9</v>
      </c>
      <c r="J16" s="11">
        <v>9</v>
      </c>
      <c r="K16" s="11">
        <v>10</v>
      </c>
      <c r="L16" s="11">
        <v>6</v>
      </c>
      <c r="M16" s="11">
        <v>0</v>
      </c>
      <c r="N16" s="12"/>
      <c r="O16" s="10">
        <f t="shared" si="0"/>
        <v>87</v>
      </c>
      <c r="P16" s="165" t="s">
        <v>162</v>
      </c>
      <c r="Q16" s="30">
        <f t="shared" si="1"/>
        <v>32</v>
      </c>
      <c r="S16" s="258"/>
      <c r="T16" s="258"/>
    </row>
    <row r="17" spans="1:17" ht="15.75" customHeight="1" x14ac:dyDescent="0.3">
      <c r="A17" s="14">
        <v>13</v>
      </c>
      <c r="B17" s="166" t="s">
        <v>71</v>
      </c>
      <c r="C17" s="11">
        <v>16</v>
      </c>
      <c r="D17" s="11">
        <v>0</v>
      </c>
      <c r="E17" s="11">
        <v>10</v>
      </c>
      <c r="F17" s="11">
        <v>9</v>
      </c>
      <c r="G17" s="11">
        <v>0</v>
      </c>
      <c r="H17" s="11">
        <v>13</v>
      </c>
      <c r="I17" s="11">
        <v>9</v>
      </c>
      <c r="J17" s="11">
        <v>10</v>
      </c>
      <c r="K17" s="11">
        <v>9</v>
      </c>
      <c r="L17" s="11">
        <v>9</v>
      </c>
      <c r="M17" s="11">
        <v>0</v>
      </c>
      <c r="N17" s="12"/>
      <c r="O17" s="10">
        <f t="shared" si="0"/>
        <v>85</v>
      </c>
      <c r="P17" s="165" t="s">
        <v>96</v>
      </c>
      <c r="Q17" s="30">
        <f t="shared" si="1"/>
        <v>26</v>
      </c>
    </row>
    <row r="18" spans="1:17" ht="15.75" customHeight="1" x14ac:dyDescent="0.3">
      <c r="A18" s="14">
        <v>14</v>
      </c>
      <c r="B18" s="8">
        <v>26</v>
      </c>
      <c r="C18" s="11">
        <v>0</v>
      </c>
      <c r="D18" s="11">
        <v>0</v>
      </c>
      <c r="E18" s="11">
        <v>6</v>
      </c>
      <c r="F18" s="11">
        <v>9</v>
      </c>
      <c r="G18" s="11">
        <v>0</v>
      </c>
      <c r="H18" s="11">
        <v>15</v>
      </c>
      <c r="I18" s="11">
        <v>8</v>
      </c>
      <c r="J18" s="11">
        <v>8</v>
      </c>
      <c r="K18" s="11">
        <v>10</v>
      </c>
      <c r="L18" s="11">
        <v>9</v>
      </c>
      <c r="M18" s="11">
        <v>0</v>
      </c>
      <c r="N18" s="12"/>
      <c r="O18" s="10">
        <f t="shared" si="0"/>
        <v>65</v>
      </c>
      <c r="P18" s="165" t="s">
        <v>102</v>
      </c>
      <c r="Q18" s="30">
        <f t="shared" si="1"/>
        <v>6</v>
      </c>
    </row>
    <row r="19" spans="1:17" ht="15.75" customHeight="1" x14ac:dyDescent="0.3">
      <c r="A19" s="14">
        <v>15</v>
      </c>
      <c r="B19" s="8">
        <v>5</v>
      </c>
      <c r="C19" s="11">
        <v>0</v>
      </c>
      <c r="D19" s="11">
        <v>0</v>
      </c>
      <c r="E19" s="11">
        <v>0</v>
      </c>
      <c r="F19" s="11">
        <v>8</v>
      </c>
      <c r="G19" s="11">
        <v>0</v>
      </c>
      <c r="H19" s="11">
        <v>12</v>
      </c>
      <c r="I19" s="11">
        <v>6</v>
      </c>
      <c r="J19" s="11">
        <v>9</v>
      </c>
      <c r="K19" s="11">
        <v>11</v>
      </c>
      <c r="L19" s="11">
        <v>7</v>
      </c>
      <c r="M19" s="11">
        <v>0</v>
      </c>
      <c r="N19" s="12"/>
      <c r="O19" s="10">
        <f t="shared" si="0"/>
        <v>53</v>
      </c>
      <c r="P19" s="165" t="s">
        <v>162</v>
      </c>
      <c r="Q19" s="30">
        <f t="shared" si="1"/>
        <v>0</v>
      </c>
    </row>
    <row r="20" spans="1:17" ht="15.75" customHeight="1" x14ac:dyDescent="0.3">
      <c r="A20" s="14">
        <v>16</v>
      </c>
      <c r="B20" s="8">
        <v>58</v>
      </c>
      <c r="C20" s="14">
        <v>0</v>
      </c>
      <c r="D20" s="14">
        <v>0</v>
      </c>
      <c r="E20" s="14">
        <v>0</v>
      </c>
      <c r="F20" s="14">
        <v>8</v>
      </c>
      <c r="G20" s="14">
        <v>0</v>
      </c>
      <c r="H20" s="14">
        <v>12</v>
      </c>
      <c r="I20" s="14">
        <v>6</v>
      </c>
      <c r="J20" s="14">
        <v>9</v>
      </c>
      <c r="K20" s="14">
        <v>11</v>
      </c>
      <c r="L20" s="14">
        <v>7</v>
      </c>
      <c r="M20" s="14">
        <v>0</v>
      </c>
      <c r="N20" s="14"/>
      <c r="O20" s="10">
        <f t="shared" si="0"/>
        <v>53</v>
      </c>
      <c r="P20" s="165" t="s">
        <v>101</v>
      </c>
      <c r="Q20" s="30">
        <f t="shared" si="1"/>
        <v>0</v>
      </c>
    </row>
    <row r="21" spans="1:17" ht="15.75" customHeight="1" x14ac:dyDescent="0.3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 t="str">
        <f t="shared" ref="O21:O24" si="2">IF(B21="","",SUM(C21:M21)-(N21))</f>
        <v/>
      </c>
      <c r="P21" s="165"/>
      <c r="Q21" s="30">
        <f t="shared" si="1"/>
        <v>0</v>
      </c>
    </row>
    <row r="22" spans="1:17" ht="15.75" customHeight="1" x14ac:dyDescent="0.3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 t="str">
        <f t="shared" si="2"/>
        <v/>
      </c>
      <c r="P22" s="165"/>
      <c r="Q22" s="30">
        <f t="shared" si="1"/>
        <v>0</v>
      </c>
    </row>
    <row r="23" spans="1:17" ht="15.75" customHeight="1" x14ac:dyDescent="0.3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 t="str">
        <f t="shared" si="2"/>
        <v/>
      </c>
      <c r="P23" s="165"/>
      <c r="Q23" s="30">
        <f t="shared" si="1"/>
        <v>0</v>
      </c>
    </row>
    <row r="24" spans="1:17" ht="15.75" customHeight="1" x14ac:dyDescent="0.3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 t="str">
        <f t="shared" si="2"/>
        <v/>
      </c>
      <c r="P24" s="165"/>
      <c r="Q24" s="30">
        <f t="shared" si="1"/>
        <v>0</v>
      </c>
    </row>
    <row r="25" spans="1:17" ht="15.75" customHeight="1" x14ac:dyDescent="0.3">
      <c r="A25" s="14">
        <v>21</v>
      </c>
      <c r="B25" s="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0"/>
      <c r="P25" s="165"/>
      <c r="Q25" s="30">
        <f t="shared" si="1"/>
        <v>0</v>
      </c>
    </row>
    <row r="26" spans="1:17" ht="15.75" customHeight="1" x14ac:dyDescent="0.3">
      <c r="A26" s="14">
        <v>22</v>
      </c>
      <c r="B26" s="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0"/>
      <c r="P26" s="165"/>
      <c r="Q26" s="30">
        <f t="shared" si="1"/>
        <v>0</v>
      </c>
    </row>
    <row r="27" spans="1:17" ht="15.75" customHeight="1" x14ac:dyDescent="0.3">
      <c r="A27" s="14">
        <v>23</v>
      </c>
      <c r="B27" s="8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0"/>
      <c r="P27" s="169"/>
      <c r="Q27" s="30">
        <f t="shared" si="1"/>
        <v>0</v>
      </c>
    </row>
    <row r="28" spans="1:17" ht="15.75" customHeight="1" x14ac:dyDescent="0.3">
      <c r="A28" s="14">
        <v>24</v>
      </c>
      <c r="B28" s="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0"/>
      <c r="P28" s="165"/>
      <c r="Q28" s="30">
        <f t="shared" si="1"/>
        <v>0</v>
      </c>
    </row>
    <row r="29" spans="1:17" ht="15.75" customHeight="1" x14ac:dyDescent="0.3">
      <c r="A29" s="14">
        <v>25</v>
      </c>
      <c r="B29" s="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0" t="str">
        <f t="shared" ref="O29:O44" si="3">IF(B29="","",SUM(C29:M29)-(N29))</f>
        <v/>
      </c>
      <c r="P29" s="165"/>
      <c r="Q29" s="30">
        <f t="shared" si="1"/>
        <v>0</v>
      </c>
    </row>
    <row r="30" spans="1:17" ht="15.75" customHeight="1" x14ac:dyDescent="0.3">
      <c r="A30" s="14">
        <v>26</v>
      </c>
      <c r="B30" s="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0" t="str">
        <f t="shared" si="3"/>
        <v/>
      </c>
      <c r="P30" s="165"/>
      <c r="Q30" s="30">
        <f t="shared" si="1"/>
        <v>0</v>
      </c>
    </row>
    <row r="31" spans="1:17" ht="15.75" customHeight="1" x14ac:dyDescent="0.3">
      <c r="A31" s="14">
        <v>27</v>
      </c>
      <c r="B31" s="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0" t="str">
        <f t="shared" si="3"/>
        <v/>
      </c>
      <c r="P31" s="165"/>
      <c r="Q31" s="30">
        <f t="shared" si="1"/>
        <v>0</v>
      </c>
    </row>
    <row r="32" spans="1:17" ht="15.75" customHeight="1" x14ac:dyDescent="0.3">
      <c r="A32" s="14">
        <v>28</v>
      </c>
      <c r="B32" s="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0" t="str">
        <f t="shared" si="3"/>
        <v/>
      </c>
      <c r="P32" s="165"/>
      <c r="Q32" s="30">
        <f t="shared" si="1"/>
        <v>0</v>
      </c>
    </row>
    <row r="33" spans="1:17" ht="15.75" customHeight="1" x14ac:dyDescent="0.3">
      <c r="A33" s="14">
        <v>29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0" t="str">
        <f t="shared" si="3"/>
        <v/>
      </c>
      <c r="P33" s="165"/>
      <c r="Q33" s="30">
        <f t="shared" si="1"/>
        <v>0</v>
      </c>
    </row>
    <row r="34" spans="1:17" ht="15.75" customHeight="1" x14ac:dyDescent="0.3">
      <c r="A34" s="14">
        <v>30</v>
      </c>
      <c r="B34" s="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0" t="str">
        <f t="shared" si="3"/>
        <v/>
      </c>
      <c r="P34" s="165"/>
      <c r="Q34" s="30">
        <f t="shared" si="1"/>
        <v>0</v>
      </c>
    </row>
    <row r="35" spans="1:17" ht="15.75" customHeight="1" x14ac:dyDescent="0.3">
      <c r="A35" s="14">
        <v>31</v>
      </c>
      <c r="B35" s="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0" t="str">
        <f t="shared" si="3"/>
        <v/>
      </c>
      <c r="P35" s="165"/>
      <c r="Q35" s="30">
        <f t="shared" si="1"/>
        <v>0</v>
      </c>
    </row>
    <row r="36" spans="1:17" ht="15.75" customHeight="1" x14ac:dyDescent="0.3">
      <c r="A36" s="14">
        <v>32</v>
      </c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0" t="str">
        <f t="shared" si="3"/>
        <v/>
      </c>
      <c r="P36" s="165"/>
      <c r="Q36" s="30">
        <f t="shared" si="1"/>
        <v>0</v>
      </c>
    </row>
    <row r="37" spans="1:17" ht="15.75" customHeight="1" x14ac:dyDescent="0.3">
      <c r="A37" s="14"/>
      <c r="B37" s="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0" t="str">
        <f t="shared" si="3"/>
        <v/>
      </c>
      <c r="P37" s="165"/>
      <c r="Q37" s="30">
        <f t="shared" si="1"/>
        <v>0</v>
      </c>
    </row>
    <row r="38" spans="1:17" ht="15.75" customHeight="1" x14ac:dyDescent="0.3">
      <c r="A38" s="14"/>
      <c r="B38" s="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0" t="str">
        <f t="shared" si="3"/>
        <v/>
      </c>
      <c r="P38" s="165"/>
      <c r="Q38" s="30">
        <f t="shared" si="1"/>
        <v>0</v>
      </c>
    </row>
    <row r="39" spans="1:17" ht="15.75" customHeight="1" x14ac:dyDescent="0.3">
      <c r="A39" s="14"/>
      <c r="B39" s="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0" t="str">
        <f t="shared" si="3"/>
        <v/>
      </c>
      <c r="P39" s="165"/>
      <c r="Q39" s="30">
        <f t="shared" si="1"/>
        <v>0</v>
      </c>
    </row>
    <row r="40" spans="1:17" ht="15.75" customHeight="1" x14ac:dyDescent="0.3">
      <c r="A40" s="14"/>
      <c r="B40" s="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0" t="str">
        <f t="shared" si="3"/>
        <v/>
      </c>
      <c r="P40" s="165"/>
      <c r="Q40" s="30">
        <f t="shared" si="1"/>
        <v>0</v>
      </c>
    </row>
    <row r="41" spans="1:17" ht="15.75" customHeight="1" x14ac:dyDescent="0.3">
      <c r="A41" s="14"/>
      <c r="B41" s="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  <c r="O41" s="10" t="str">
        <f t="shared" si="3"/>
        <v/>
      </c>
      <c r="P41" s="165"/>
      <c r="Q41" s="30">
        <f t="shared" si="1"/>
        <v>0</v>
      </c>
    </row>
    <row r="42" spans="1:17" ht="15.75" customHeight="1" x14ac:dyDescent="0.3">
      <c r="A42" s="14"/>
      <c r="B42" s="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0" t="str">
        <f t="shared" si="3"/>
        <v/>
      </c>
      <c r="P42" s="165"/>
      <c r="Q42" s="30">
        <f t="shared" si="1"/>
        <v>0</v>
      </c>
    </row>
    <row r="43" spans="1:17" ht="15.75" customHeight="1" x14ac:dyDescent="0.3">
      <c r="A43" s="14"/>
      <c r="B43" s="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0" t="str">
        <f t="shared" si="3"/>
        <v/>
      </c>
      <c r="P43" s="165"/>
      <c r="Q43" s="30">
        <f t="shared" si="1"/>
        <v>0</v>
      </c>
    </row>
    <row r="44" spans="1:17" ht="15.75" customHeight="1" x14ac:dyDescent="0.3">
      <c r="A44" s="14"/>
      <c r="B44" s="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0" t="str">
        <f t="shared" si="3"/>
        <v/>
      </c>
      <c r="P44" s="165"/>
      <c r="Q44" s="30">
        <f t="shared" si="1"/>
        <v>0</v>
      </c>
    </row>
  </sheetData>
  <sortState xmlns:xlrd2="http://schemas.microsoft.com/office/spreadsheetml/2017/richdata2" ref="B5:P20">
    <sortCondition descending="1" ref="O5:O20"/>
  </sortState>
  <mergeCells count="13">
    <mergeCell ref="S15:S16"/>
    <mergeCell ref="T15:T16"/>
    <mergeCell ref="S11:S12"/>
    <mergeCell ref="T11:T12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W44"/>
  <sheetViews>
    <sheetView workbookViewId="0">
      <selection activeCell="S15" sqref="S15:S16"/>
    </sheetView>
  </sheetViews>
  <sheetFormatPr defaultColWidth="9.109375" defaultRowHeight="17.399999999999999" x14ac:dyDescent="0.3"/>
  <cols>
    <col min="1" max="1" width="4.109375" style="13" customWidth="1"/>
    <col min="2" max="2" width="9.5546875" style="9" customWidth="1"/>
    <col min="3" max="14" width="4.6640625" style="13" customWidth="1"/>
    <col min="15" max="15" width="5.44140625" style="1" customWidth="1"/>
    <col min="16" max="16" width="7.88671875" style="3" customWidth="1"/>
    <col min="17" max="17" width="11.109375" style="1" bestFit="1" customWidth="1"/>
    <col min="18" max="18" width="9.109375" style="1"/>
    <col min="19" max="19" width="22.33203125" style="167" bestFit="1" customWidth="1"/>
    <col min="20" max="20" width="9.109375" style="127"/>
    <col min="21" max="16384" width="9.109375" style="1"/>
  </cols>
  <sheetData>
    <row r="1" spans="1:75" x14ac:dyDescent="0.3">
      <c r="N1" s="249" t="s">
        <v>83</v>
      </c>
      <c r="O1" s="250"/>
      <c r="P1" s="151">
        <v>0</v>
      </c>
      <c r="S1" s="152" t="s">
        <v>84</v>
      </c>
      <c r="T1" s="153" t="s">
        <v>85</v>
      </c>
    </row>
    <row r="2" spans="1:75" ht="15.75" customHeight="1" x14ac:dyDescent="0.3">
      <c r="A2" s="244" t="s">
        <v>86</v>
      </c>
      <c r="B2" s="245"/>
      <c r="C2" s="245"/>
      <c r="D2" s="246" t="s">
        <v>131</v>
      </c>
      <c r="E2" s="246"/>
      <c r="F2" s="246"/>
      <c r="G2" s="246"/>
      <c r="H2" s="246"/>
      <c r="I2" s="247"/>
      <c r="J2" s="247"/>
      <c r="K2" s="248"/>
      <c r="N2" s="249" t="s">
        <v>87</v>
      </c>
      <c r="O2" s="250"/>
      <c r="P2" s="151">
        <v>0</v>
      </c>
      <c r="Q2" s="154" t="s">
        <v>88</v>
      </c>
      <c r="R2" s="155"/>
      <c r="S2" s="156" t="s">
        <v>89</v>
      </c>
      <c r="T2" s="157">
        <f>MAX(O5:O36)</f>
        <v>80</v>
      </c>
    </row>
    <row r="3" spans="1:75" ht="15.75" customHeight="1" x14ac:dyDescent="0.25">
      <c r="A3" s="244" t="s">
        <v>30</v>
      </c>
      <c r="B3" s="245"/>
      <c r="C3" s="245"/>
      <c r="D3" s="251" t="s">
        <v>132</v>
      </c>
      <c r="E3" s="251"/>
      <c r="F3" s="252"/>
      <c r="G3" s="253" t="s">
        <v>90</v>
      </c>
      <c r="H3" s="254"/>
      <c r="I3" s="254"/>
      <c r="J3" s="255" t="s">
        <v>91</v>
      </c>
      <c r="K3" s="256"/>
      <c r="L3" s="158"/>
      <c r="M3" s="159"/>
      <c r="N3" s="249" t="s">
        <v>92</v>
      </c>
      <c r="O3" s="250"/>
      <c r="P3" s="160">
        <v>8</v>
      </c>
      <c r="Q3" s="161">
        <f>SUM((P1*4)+(P2*2)+P3)</f>
        <v>8</v>
      </c>
      <c r="R3" s="162"/>
      <c r="S3" s="156" t="s">
        <v>93</v>
      </c>
      <c r="T3" s="157">
        <f>MAX(C5:C36)</f>
        <v>13</v>
      </c>
    </row>
    <row r="4" spans="1:75" s="20" customFormat="1" ht="21" customHeight="1" x14ac:dyDescent="0.2">
      <c r="A4" s="115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94</v>
      </c>
      <c r="P4" s="15" t="s">
        <v>95</v>
      </c>
      <c r="Q4" s="23" t="s">
        <v>32</v>
      </c>
      <c r="R4" s="163"/>
      <c r="S4" s="156" t="s">
        <v>78</v>
      </c>
      <c r="T4" s="157" t="s">
        <v>66</v>
      </c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</row>
    <row r="5" spans="1:75" ht="15.75" customHeight="1" x14ac:dyDescent="0.3">
      <c r="A5" s="14">
        <v>1</v>
      </c>
      <c r="B5" s="8" t="s">
        <v>133</v>
      </c>
      <c r="C5" s="11">
        <v>0</v>
      </c>
      <c r="D5" s="11">
        <v>0</v>
      </c>
      <c r="E5" s="11">
        <v>6</v>
      </c>
      <c r="F5" s="11">
        <v>9</v>
      </c>
      <c r="G5" s="11">
        <v>0</v>
      </c>
      <c r="H5" s="11">
        <v>12</v>
      </c>
      <c r="I5" s="11">
        <v>9</v>
      </c>
      <c r="J5" s="11">
        <v>9</v>
      </c>
      <c r="K5" s="11">
        <v>11</v>
      </c>
      <c r="L5" s="11">
        <v>7</v>
      </c>
      <c r="M5" s="11">
        <v>0</v>
      </c>
      <c r="N5" s="12"/>
      <c r="O5" s="10">
        <f t="shared" ref="O5:O24" si="0">IF(B5="","",SUM(C5:M5)-(N5))</f>
        <v>63</v>
      </c>
      <c r="P5" s="165" t="s">
        <v>96</v>
      </c>
      <c r="Q5" s="30">
        <f t="shared" ref="Q5:Q44" si="1">SUM(C5:E5)</f>
        <v>6</v>
      </c>
      <c r="S5" s="156" t="s">
        <v>79</v>
      </c>
      <c r="T5" s="157" t="s">
        <v>66</v>
      </c>
    </row>
    <row r="6" spans="1:75" ht="15.75" customHeight="1" x14ac:dyDescent="0.3">
      <c r="A6" s="14">
        <v>2</v>
      </c>
      <c r="B6" s="8" t="s">
        <v>134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0">
        <f t="shared" si="0"/>
        <v>0</v>
      </c>
      <c r="P6" s="165" t="s">
        <v>96</v>
      </c>
      <c r="Q6" s="30">
        <f t="shared" si="1"/>
        <v>0</v>
      </c>
      <c r="S6" s="156" t="s">
        <v>103</v>
      </c>
      <c r="T6" s="157">
        <v>19</v>
      </c>
    </row>
    <row r="7" spans="1:75" ht="15.75" customHeight="1" x14ac:dyDescent="0.3">
      <c r="A7" s="14">
        <v>3</v>
      </c>
      <c r="B7" s="8" t="s">
        <v>58</v>
      </c>
      <c r="C7" s="14">
        <v>0</v>
      </c>
      <c r="D7" s="14">
        <v>0</v>
      </c>
      <c r="E7" s="14">
        <v>0</v>
      </c>
      <c r="F7" s="14">
        <v>9</v>
      </c>
      <c r="G7" s="14">
        <v>9</v>
      </c>
      <c r="H7" s="14">
        <v>13</v>
      </c>
      <c r="I7" s="14">
        <v>10</v>
      </c>
      <c r="J7" s="14">
        <v>10</v>
      </c>
      <c r="K7" s="14">
        <v>9</v>
      </c>
      <c r="L7" s="14">
        <v>6</v>
      </c>
      <c r="M7" s="14">
        <v>0</v>
      </c>
      <c r="N7" s="14"/>
      <c r="O7" s="10">
        <f t="shared" si="0"/>
        <v>66</v>
      </c>
      <c r="P7" s="165" t="s">
        <v>96</v>
      </c>
      <c r="Q7" s="30">
        <f t="shared" si="1"/>
        <v>0</v>
      </c>
      <c r="S7" s="156" t="s">
        <v>97</v>
      </c>
      <c r="T7" s="157" t="s">
        <v>66</v>
      </c>
    </row>
    <row r="8" spans="1:75" ht="15.75" customHeight="1" x14ac:dyDescent="0.3">
      <c r="A8" s="14">
        <v>4</v>
      </c>
      <c r="B8" s="8" t="s">
        <v>50</v>
      </c>
      <c r="C8" s="11">
        <v>13</v>
      </c>
      <c r="D8" s="11">
        <v>0</v>
      </c>
      <c r="E8" s="11">
        <v>6</v>
      </c>
      <c r="F8" s="11">
        <v>9</v>
      </c>
      <c r="G8" s="11">
        <v>0</v>
      </c>
      <c r="H8" s="11">
        <v>13</v>
      </c>
      <c r="I8" s="11">
        <v>12</v>
      </c>
      <c r="J8" s="11">
        <v>10</v>
      </c>
      <c r="K8" s="11">
        <v>10</v>
      </c>
      <c r="L8" s="11">
        <v>7</v>
      </c>
      <c r="M8" s="11">
        <v>0</v>
      </c>
      <c r="N8" s="12"/>
      <c r="O8" s="10">
        <f t="shared" si="0"/>
        <v>80</v>
      </c>
      <c r="P8" s="165" t="s">
        <v>96</v>
      </c>
      <c r="Q8" s="30">
        <f t="shared" si="1"/>
        <v>19</v>
      </c>
      <c r="S8" s="156" t="s">
        <v>153</v>
      </c>
      <c r="T8" s="157" t="s">
        <v>66</v>
      </c>
    </row>
    <row r="9" spans="1:75" ht="15.75" customHeight="1" x14ac:dyDescent="0.3">
      <c r="A9" s="14">
        <v>5</v>
      </c>
      <c r="B9" s="166" t="s">
        <v>135</v>
      </c>
      <c r="C9" s="11">
        <v>0</v>
      </c>
      <c r="D9" s="11">
        <v>0</v>
      </c>
      <c r="E9" s="11">
        <v>0</v>
      </c>
      <c r="F9" s="11">
        <v>9</v>
      </c>
      <c r="G9" s="11">
        <v>0</v>
      </c>
      <c r="H9" s="11">
        <v>12</v>
      </c>
      <c r="I9" s="11">
        <v>7</v>
      </c>
      <c r="J9" s="11">
        <v>8</v>
      </c>
      <c r="K9" s="11">
        <v>9</v>
      </c>
      <c r="L9" s="11">
        <v>6</v>
      </c>
      <c r="M9" s="11">
        <v>0</v>
      </c>
      <c r="N9" s="12"/>
      <c r="O9" s="10">
        <f t="shared" si="0"/>
        <v>51</v>
      </c>
      <c r="P9" s="165" t="s">
        <v>96</v>
      </c>
      <c r="Q9" s="30">
        <f t="shared" si="1"/>
        <v>0</v>
      </c>
      <c r="S9" s="156" t="s">
        <v>98</v>
      </c>
      <c r="T9" s="157">
        <v>279</v>
      </c>
    </row>
    <row r="10" spans="1:75" ht="15.75" customHeight="1" x14ac:dyDescent="0.3">
      <c r="A10" s="14">
        <v>6</v>
      </c>
      <c r="B10" s="166" t="s">
        <v>74</v>
      </c>
      <c r="C10" s="11">
        <v>0</v>
      </c>
      <c r="D10" s="11">
        <v>0</v>
      </c>
      <c r="E10" s="11">
        <v>6</v>
      </c>
      <c r="F10" s="11">
        <v>8</v>
      </c>
      <c r="G10" s="11">
        <v>9</v>
      </c>
      <c r="H10" s="11">
        <v>12</v>
      </c>
      <c r="I10" s="11">
        <v>9</v>
      </c>
      <c r="J10" s="11">
        <v>9</v>
      </c>
      <c r="K10" s="11">
        <v>10</v>
      </c>
      <c r="L10" s="11">
        <v>7</v>
      </c>
      <c r="M10" s="11">
        <v>0</v>
      </c>
      <c r="N10" s="12"/>
      <c r="O10" s="10">
        <f t="shared" si="0"/>
        <v>70</v>
      </c>
      <c r="P10" s="165" t="s">
        <v>96</v>
      </c>
      <c r="Q10" s="30">
        <f t="shared" si="1"/>
        <v>6</v>
      </c>
      <c r="S10" s="156" t="s">
        <v>154</v>
      </c>
      <c r="T10" s="173">
        <f>SUM(O5:O12)</f>
        <v>431</v>
      </c>
    </row>
    <row r="11" spans="1:75" ht="15.75" customHeight="1" x14ac:dyDescent="0.3">
      <c r="A11" s="14">
        <v>7</v>
      </c>
      <c r="B11" s="8" t="s">
        <v>129</v>
      </c>
      <c r="C11" s="11">
        <v>0</v>
      </c>
      <c r="D11" s="11">
        <v>0</v>
      </c>
      <c r="E11" s="11">
        <v>0</v>
      </c>
      <c r="F11" s="11">
        <v>6</v>
      </c>
      <c r="G11" s="11">
        <v>0</v>
      </c>
      <c r="H11" s="11">
        <v>11</v>
      </c>
      <c r="I11" s="11">
        <v>8</v>
      </c>
      <c r="J11" s="11">
        <v>9</v>
      </c>
      <c r="K11" s="11">
        <v>9</v>
      </c>
      <c r="L11" s="11">
        <v>6</v>
      </c>
      <c r="M11" s="11">
        <v>0</v>
      </c>
      <c r="N11" s="12"/>
      <c r="O11" s="10">
        <f t="shared" si="0"/>
        <v>49</v>
      </c>
      <c r="P11" s="165" t="s">
        <v>96</v>
      </c>
      <c r="Q11" s="30">
        <f t="shared" si="1"/>
        <v>0</v>
      </c>
      <c r="S11" s="260" t="s">
        <v>105</v>
      </c>
      <c r="T11" s="262">
        <v>31</v>
      </c>
    </row>
    <row r="12" spans="1:75" ht="15.75" customHeight="1" x14ac:dyDescent="0.3">
      <c r="A12" s="14">
        <v>8</v>
      </c>
      <c r="B12" s="166" t="s">
        <v>136</v>
      </c>
      <c r="C12" s="11">
        <v>0</v>
      </c>
      <c r="D12" s="11">
        <v>0</v>
      </c>
      <c r="E12" s="11">
        <v>0</v>
      </c>
      <c r="F12" s="11">
        <v>8</v>
      </c>
      <c r="G12" s="11">
        <v>0</v>
      </c>
      <c r="H12" s="11">
        <v>12</v>
      </c>
      <c r="I12" s="11">
        <v>6</v>
      </c>
      <c r="J12" s="11">
        <v>9</v>
      </c>
      <c r="K12" s="11">
        <v>11</v>
      </c>
      <c r="L12" s="11">
        <v>6</v>
      </c>
      <c r="M12" s="11">
        <v>0</v>
      </c>
      <c r="N12" s="12"/>
      <c r="O12" s="10">
        <f t="shared" si="0"/>
        <v>52</v>
      </c>
      <c r="P12" s="165" t="s">
        <v>96</v>
      </c>
      <c r="Q12" s="30">
        <f t="shared" si="1"/>
        <v>0</v>
      </c>
      <c r="S12" s="261"/>
      <c r="T12" s="262"/>
    </row>
    <row r="13" spans="1:75" ht="15.75" customHeight="1" x14ac:dyDescent="0.3">
      <c r="A13" s="14">
        <v>9</v>
      </c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 t="str">
        <f t="shared" si="0"/>
        <v/>
      </c>
      <c r="P13" s="165"/>
      <c r="Q13" s="30">
        <f t="shared" si="1"/>
        <v>0</v>
      </c>
      <c r="S13" s="170"/>
      <c r="T13" s="170"/>
    </row>
    <row r="14" spans="1:75" ht="15.75" customHeight="1" x14ac:dyDescent="0.3">
      <c r="A14" s="14">
        <v>10</v>
      </c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 t="str">
        <f t="shared" si="0"/>
        <v/>
      </c>
      <c r="P14" s="165"/>
      <c r="Q14" s="30">
        <f t="shared" si="1"/>
        <v>0</v>
      </c>
      <c r="S14" s="171"/>
      <c r="T14" s="172"/>
    </row>
    <row r="15" spans="1:75" ht="15.75" customHeight="1" x14ac:dyDescent="0.3">
      <c r="A15" s="14">
        <v>11</v>
      </c>
      <c r="B15" s="8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0" t="str">
        <f t="shared" si="0"/>
        <v/>
      </c>
      <c r="P15" s="165"/>
      <c r="Q15" s="30">
        <f t="shared" si="1"/>
        <v>0</v>
      </c>
      <c r="R15" s="168"/>
      <c r="S15" s="257"/>
      <c r="T15" s="259"/>
    </row>
    <row r="16" spans="1:75" ht="15.75" customHeight="1" x14ac:dyDescent="0.3">
      <c r="A16" s="14">
        <v>12</v>
      </c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 t="str">
        <f t="shared" si="0"/>
        <v/>
      </c>
      <c r="P16" s="165"/>
      <c r="Q16" s="30">
        <f t="shared" si="1"/>
        <v>0</v>
      </c>
      <c r="S16" s="258"/>
      <c r="T16" s="258"/>
    </row>
    <row r="17" spans="1:17" ht="15.75" customHeight="1" x14ac:dyDescent="0.3">
      <c r="A17" s="14">
        <v>13</v>
      </c>
      <c r="B17" s="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0" t="str">
        <f t="shared" si="0"/>
        <v/>
      </c>
      <c r="P17" s="165"/>
      <c r="Q17" s="30">
        <f t="shared" si="1"/>
        <v>0</v>
      </c>
    </row>
    <row r="18" spans="1:17" ht="15.75" customHeight="1" x14ac:dyDescent="0.3">
      <c r="A18" s="14">
        <v>14</v>
      </c>
      <c r="B18" s="8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0" t="str">
        <f t="shared" si="0"/>
        <v/>
      </c>
      <c r="P18" s="165"/>
      <c r="Q18" s="30">
        <f t="shared" si="1"/>
        <v>0</v>
      </c>
    </row>
    <row r="19" spans="1:17" ht="15.75" customHeight="1" x14ac:dyDescent="0.3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65"/>
      <c r="Q19" s="30">
        <f t="shared" si="1"/>
        <v>0</v>
      </c>
    </row>
    <row r="20" spans="1:17" ht="15.75" customHeight="1" x14ac:dyDescent="0.3">
      <c r="A20" s="14">
        <v>16</v>
      </c>
      <c r="B20" s="8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0" t="str">
        <f t="shared" si="0"/>
        <v/>
      </c>
      <c r="P20" s="165"/>
      <c r="Q20" s="30">
        <f t="shared" si="1"/>
        <v>0</v>
      </c>
    </row>
    <row r="21" spans="1:17" ht="15.75" customHeight="1" x14ac:dyDescent="0.3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 t="str">
        <f t="shared" si="0"/>
        <v/>
      </c>
      <c r="P21" s="165"/>
      <c r="Q21" s="30">
        <f t="shared" si="1"/>
        <v>0</v>
      </c>
    </row>
    <row r="22" spans="1:17" ht="15.75" customHeight="1" x14ac:dyDescent="0.3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 t="str">
        <f t="shared" si="0"/>
        <v/>
      </c>
      <c r="P22" s="165"/>
      <c r="Q22" s="30">
        <f t="shared" si="1"/>
        <v>0</v>
      </c>
    </row>
    <row r="23" spans="1:17" ht="15.75" customHeight="1" x14ac:dyDescent="0.3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 t="str">
        <f t="shared" si="0"/>
        <v/>
      </c>
      <c r="P23" s="165"/>
      <c r="Q23" s="30">
        <f t="shared" si="1"/>
        <v>0</v>
      </c>
    </row>
    <row r="24" spans="1:17" ht="15.75" customHeight="1" x14ac:dyDescent="0.3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 t="str">
        <f t="shared" si="0"/>
        <v/>
      </c>
      <c r="P24" s="165"/>
      <c r="Q24" s="30">
        <f t="shared" si="1"/>
        <v>0</v>
      </c>
    </row>
    <row r="25" spans="1:17" ht="15.75" customHeight="1" x14ac:dyDescent="0.3">
      <c r="A25" s="14">
        <v>21</v>
      </c>
      <c r="B25" s="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0"/>
      <c r="P25" s="165"/>
      <c r="Q25" s="30">
        <f t="shared" si="1"/>
        <v>0</v>
      </c>
    </row>
    <row r="26" spans="1:17" ht="15.75" customHeight="1" x14ac:dyDescent="0.3">
      <c r="A26" s="14">
        <v>22</v>
      </c>
      <c r="B26" s="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0"/>
      <c r="P26" s="165"/>
      <c r="Q26" s="30">
        <f t="shared" si="1"/>
        <v>0</v>
      </c>
    </row>
    <row r="27" spans="1:17" ht="15.75" customHeight="1" x14ac:dyDescent="0.3">
      <c r="A27" s="14">
        <v>23</v>
      </c>
      <c r="B27" s="8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0"/>
      <c r="P27" s="169"/>
      <c r="Q27" s="30">
        <f t="shared" si="1"/>
        <v>0</v>
      </c>
    </row>
    <row r="28" spans="1:17" ht="15.75" customHeight="1" x14ac:dyDescent="0.3">
      <c r="A28" s="14">
        <v>24</v>
      </c>
      <c r="B28" s="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0"/>
      <c r="P28" s="165"/>
      <c r="Q28" s="30">
        <f t="shared" si="1"/>
        <v>0</v>
      </c>
    </row>
    <row r="29" spans="1:17" ht="15.75" customHeight="1" x14ac:dyDescent="0.3">
      <c r="A29" s="14">
        <v>25</v>
      </c>
      <c r="B29" s="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0" t="str">
        <f t="shared" ref="O29:O44" si="2">IF(B29="","",SUM(C29:M29)-(N29))</f>
        <v/>
      </c>
      <c r="P29" s="165"/>
      <c r="Q29" s="30">
        <f t="shared" si="1"/>
        <v>0</v>
      </c>
    </row>
    <row r="30" spans="1:17" ht="15.75" customHeight="1" x14ac:dyDescent="0.3">
      <c r="A30" s="14">
        <v>26</v>
      </c>
      <c r="B30" s="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0" t="str">
        <f t="shared" si="2"/>
        <v/>
      </c>
      <c r="P30" s="165"/>
      <c r="Q30" s="30">
        <f t="shared" si="1"/>
        <v>0</v>
      </c>
    </row>
    <row r="31" spans="1:17" ht="15.75" customHeight="1" x14ac:dyDescent="0.3">
      <c r="A31" s="14">
        <v>27</v>
      </c>
      <c r="B31" s="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0" t="str">
        <f t="shared" si="2"/>
        <v/>
      </c>
      <c r="P31" s="165"/>
      <c r="Q31" s="30">
        <f t="shared" si="1"/>
        <v>0</v>
      </c>
    </row>
    <row r="32" spans="1:17" ht="15.75" customHeight="1" x14ac:dyDescent="0.3">
      <c r="A32" s="14">
        <v>28</v>
      </c>
      <c r="B32" s="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0" t="str">
        <f t="shared" si="2"/>
        <v/>
      </c>
      <c r="P32" s="165"/>
      <c r="Q32" s="30">
        <f t="shared" si="1"/>
        <v>0</v>
      </c>
    </row>
    <row r="33" spans="1:17" ht="15.75" customHeight="1" x14ac:dyDescent="0.3">
      <c r="A33" s="14">
        <v>29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0" t="str">
        <f t="shared" si="2"/>
        <v/>
      </c>
      <c r="P33" s="165"/>
      <c r="Q33" s="30">
        <f t="shared" si="1"/>
        <v>0</v>
      </c>
    </row>
    <row r="34" spans="1:17" ht="15.75" customHeight="1" x14ac:dyDescent="0.3">
      <c r="A34" s="14">
        <v>30</v>
      </c>
      <c r="B34" s="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0" t="str">
        <f t="shared" si="2"/>
        <v/>
      </c>
      <c r="P34" s="165"/>
      <c r="Q34" s="30">
        <f t="shared" si="1"/>
        <v>0</v>
      </c>
    </row>
    <row r="35" spans="1:17" ht="15.75" customHeight="1" x14ac:dyDescent="0.3">
      <c r="A35" s="14">
        <v>31</v>
      </c>
      <c r="B35" s="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0" t="str">
        <f t="shared" si="2"/>
        <v/>
      </c>
      <c r="P35" s="165"/>
      <c r="Q35" s="30">
        <f t="shared" si="1"/>
        <v>0</v>
      </c>
    </row>
    <row r="36" spans="1:17" ht="15.75" customHeight="1" x14ac:dyDescent="0.3">
      <c r="A36" s="14">
        <v>32</v>
      </c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0" t="str">
        <f t="shared" si="2"/>
        <v/>
      </c>
      <c r="P36" s="165"/>
      <c r="Q36" s="30">
        <f t="shared" si="1"/>
        <v>0</v>
      </c>
    </row>
    <row r="37" spans="1:17" ht="15.75" customHeight="1" x14ac:dyDescent="0.3">
      <c r="A37" s="14"/>
      <c r="B37" s="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0" t="str">
        <f t="shared" si="2"/>
        <v/>
      </c>
      <c r="P37" s="165"/>
      <c r="Q37" s="30">
        <f t="shared" si="1"/>
        <v>0</v>
      </c>
    </row>
    <row r="38" spans="1:17" ht="15.75" customHeight="1" x14ac:dyDescent="0.3">
      <c r="A38" s="14"/>
      <c r="B38" s="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0" t="str">
        <f t="shared" si="2"/>
        <v/>
      </c>
      <c r="P38" s="165"/>
      <c r="Q38" s="30">
        <f t="shared" si="1"/>
        <v>0</v>
      </c>
    </row>
    <row r="39" spans="1:17" ht="15.75" customHeight="1" x14ac:dyDescent="0.3">
      <c r="A39" s="14"/>
      <c r="B39" s="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0" t="str">
        <f t="shared" si="2"/>
        <v/>
      </c>
      <c r="P39" s="165"/>
      <c r="Q39" s="30">
        <f t="shared" si="1"/>
        <v>0</v>
      </c>
    </row>
    <row r="40" spans="1:17" ht="15.75" customHeight="1" x14ac:dyDescent="0.3">
      <c r="A40" s="14"/>
      <c r="B40" s="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0" t="str">
        <f t="shared" si="2"/>
        <v/>
      </c>
      <c r="P40" s="165"/>
      <c r="Q40" s="30">
        <f t="shared" si="1"/>
        <v>0</v>
      </c>
    </row>
    <row r="41" spans="1:17" ht="15.75" customHeight="1" x14ac:dyDescent="0.3">
      <c r="A41" s="14"/>
      <c r="B41" s="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  <c r="O41" s="10" t="str">
        <f t="shared" si="2"/>
        <v/>
      </c>
      <c r="P41" s="165"/>
      <c r="Q41" s="30">
        <f t="shared" si="1"/>
        <v>0</v>
      </c>
    </row>
    <row r="42" spans="1:17" ht="15.75" customHeight="1" x14ac:dyDescent="0.3">
      <c r="A42" s="14"/>
      <c r="B42" s="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0" t="str">
        <f t="shared" si="2"/>
        <v/>
      </c>
      <c r="P42" s="165"/>
      <c r="Q42" s="30">
        <f t="shared" si="1"/>
        <v>0</v>
      </c>
    </row>
    <row r="43" spans="1:17" ht="15.75" customHeight="1" x14ac:dyDescent="0.3">
      <c r="A43" s="14"/>
      <c r="B43" s="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0" t="str">
        <f t="shared" si="2"/>
        <v/>
      </c>
      <c r="P43" s="165"/>
      <c r="Q43" s="30">
        <f t="shared" si="1"/>
        <v>0</v>
      </c>
    </row>
    <row r="44" spans="1:17" ht="15.75" customHeight="1" x14ac:dyDescent="0.3">
      <c r="A44" s="14"/>
      <c r="B44" s="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0" t="str">
        <f t="shared" si="2"/>
        <v/>
      </c>
      <c r="P44" s="165"/>
      <c r="Q44" s="30">
        <f t="shared" si="1"/>
        <v>0</v>
      </c>
    </row>
  </sheetData>
  <mergeCells count="13">
    <mergeCell ref="S11:S12"/>
    <mergeCell ref="T11:T12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W44"/>
  <sheetViews>
    <sheetView workbookViewId="0">
      <selection activeCell="S11" sqref="S11:S12"/>
    </sheetView>
  </sheetViews>
  <sheetFormatPr defaultColWidth="9.109375" defaultRowHeight="17.399999999999999" x14ac:dyDescent="0.3"/>
  <cols>
    <col min="1" max="1" width="4.109375" style="13" customWidth="1"/>
    <col min="2" max="2" width="9.5546875" style="9" customWidth="1"/>
    <col min="3" max="14" width="4.6640625" style="13" customWidth="1"/>
    <col min="15" max="15" width="5.44140625" style="1" customWidth="1"/>
    <col min="16" max="16" width="7.88671875" style="3" customWidth="1"/>
    <col min="17" max="17" width="11.109375" style="1" bestFit="1" customWidth="1"/>
    <col min="18" max="18" width="9.109375" style="1"/>
    <col min="19" max="19" width="22.33203125" style="167" bestFit="1" customWidth="1"/>
    <col min="20" max="20" width="9.109375" style="127"/>
    <col min="21" max="16384" width="9.109375" style="1"/>
  </cols>
  <sheetData>
    <row r="1" spans="1:75" x14ac:dyDescent="0.3">
      <c r="N1" s="249" t="s">
        <v>83</v>
      </c>
      <c r="O1" s="250"/>
      <c r="P1" s="151">
        <v>1</v>
      </c>
      <c r="S1" s="152" t="s">
        <v>84</v>
      </c>
      <c r="T1" s="153" t="s">
        <v>85</v>
      </c>
    </row>
    <row r="2" spans="1:75" ht="15.75" customHeight="1" x14ac:dyDescent="0.3">
      <c r="A2" s="244" t="s">
        <v>86</v>
      </c>
      <c r="B2" s="245"/>
      <c r="C2" s="245"/>
      <c r="D2" s="246" t="s">
        <v>113</v>
      </c>
      <c r="E2" s="246"/>
      <c r="F2" s="246"/>
      <c r="G2" s="246"/>
      <c r="H2" s="246"/>
      <c r="I2" s="247"/>
      <c r="J2" s="247"/>
      <c r="K2" s="248"/>
      <c r="N2" s="249" t="s">
        <v>87</v>
      </c>
      <c r="O2" s="250"/>
      <c r="P2" s="151">
        <v>4</v>
      </c>
      <c r="Q2" s="154" t="s">
        <v>88</v>
      </c>
      <c r="R2" s="155"/>
      <c r="S2" s="156" t="s">
        <v>89</v>
      </c>
      <c r="T2" s="157">
        <f>MAX(O5:O36)</f>
        <v>102</v>
      </c>
    </row>
    <row r="3" spans="1:75" ht="15.75" customHeight="1" x14ac:dyDescent="0.25">
      <c r="A3" s="244" t="s">
        <v>30</v>
      </c>
      <c r="B3" s="245"/>
      <c r="C3" s="245"/>
      <c r="D3" s="251" t="s">
        <v>114</v>
      </c>
      <c r="E3" s="251"/>
      <c r="F3" s="252"/>
      <c r="G3" s="253" t="s">
        <v>90</v>
      </c>
      <c r="H3" s="254"/>
      <c r="I3" s="254"/>
      <c r="J3" s="255" t="s">
        <v>91</v>
      </c>
      <c r="K3" s="256"/>
      <c r="L3" s="158"/>
      <c r="M3" s="159"/>
      <c r="N3" s="249" t="s">
        <v>92</v>
      </c>
      <c r="O3" s="250"/>
      <c r="P3" s="160">
        <v>4</v>
      </c>
      <c r="Q3" s="161">
        <f>SUM((P1*4)+(P2*2)+P3)</f>
        <v>16</v>
      </c>
      <c r="R3" s="162"/>
      <c r="S3" s="156" t="s">
        <v>93</v>
      </c>
      <c r="T3" s="157">
        <f>MAX(C5:C36)</f>
        <v>14</v>
      </c>
    </row>
    <row r="4" spans="1:75" s="20" customFormat="1" ht="21" customHeight="1" x14ac:dyDescent="0.2">
      <c r="A4" s="115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94</v>
      </c>
      <c r="P4" s="15" t="s">
        <v>95</v>
      </c>
      <c r="Q4" s="23" t="s">
        <v>32</v>
      </c>
      <c r="R4" s="163"/>
      <c r="S4" s="156" t="s">
        <v>78</v>
      </c>
      <c r="T4" s="157">
        <v>113</v>
      </c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</row>
    <row r="5" spans="1:75" ht="15.75" customHeight="1" x14ac:dyDescent="0.3">
      <c r="A5" s="14">
        <v>1</v>
      </c>
      <c r="B5" s="8">
        <v>65</v>
      </c>
      <c r="C5" s="11">
        <v>13</v>
      </c>
      <c r="D5" s="11">
        <v>12</v>
      </c>
      <c r="E5" s="11">
        <v>0</v>
      </c>
      <c r="F5" s="11">
        <v>10</v>
      </c>
      <c r="G5" s="11">
        <v>12</v>
      </c>
      <c r="H5" s="11">
        <v>13</v>
      </c>
      <c r="I5" s="11">
        <v>10</v>
      </c>
      <c r="J5" s="11">
        <v>10</v>
      </c>
      <c r="K5" s="11">
        <v>12</v>
      </c>
      <c r="L5" s="11">
        <v>9</v>
      </c>
      <c r="M5" s="11">
        <v>1</v>
      </c>
      <c r="N5" s="12"/>
      <c r="O5" s="10">
        <f t="shared" ref="O5:O20" si="0">IF(B5="","",SUM(C5:M5)-(N5))</f>
        <v>102</v>
      </c>
      <c r="P5" s="165" t="s">
        <v>99</v>
      </c>
      <c r="Q5" s="30">
        <f t="shared" ref="Q5:Q44" si="1">SUM(C5:E5)</f>
        <v>25</v>
      </c>
      <c r="S5" s="156" t="s">
        <v>79</v>
      </c>
      <c r="T5" s="157">
        <v>41</v>
      </c>
    </row>
    <row r="6" spans="1:75" ht="15.75" customHeight="1" x14ac:dyDescent="0.3">
      <c r="A6" s="14">
        <v>2</v>
      </c>
      <c r="B6" s="8">
        <v>64</v>
      </c>
      <c r="C6" s="14">
        <v>14</v>
      </c>
      <c r="D6" s="14">
        <v>10</v>
      </c>
      <c r="E6" s="14">
        <v>0</v>
      </c>
      <c r="F6" s="14">
        <v>9</v>
      </c>
      <c r="G6" s="14">
        <v>12</v>
      </c>
      <c r="H6" s="14">
        <v>13</v>
      </c>
      <c r="I6" s="14">
        <v>9</v>
      </c>
      <c r="J6" s="14">
        <v>9</v>
      </c>
      <c r="K6" s="14">
        <v>12</v>
      </c>
      <c r="L6" s="14">
        <v>9</v>
      </c>
      <c r="M6" s="14">
        <v>0</v>
      </c>
      <c r="N6" s="14"/>
      <c r="O6" s="10">
        <f t="shared" si="0"/>
        <v>97</v>
      </c>
      <c r="P6" s="165" t="s">
        <v>99</v>
      </c>
      <c r="Q6" s="30">
        <f t="shared" si="1"/>
        <v>24</v>
      </c>
      <c r="S6" s="156" t="s">
        <v>103</v>
      </c>
      <c r="T6" s="157">
        <v>18</v>
      </c>
    </row>
    <row r="7" spans="1:75" ht="15.75" customHeight="1" x14ac:dyDescent="0.3">
      <c r="A7" s="14">
        <v>3</v>
      </c>
      <c r="B7" s="8">
        <v>25</v>
      </c>
      <c r="C7" s="11">
        <v>14</v>
      </c>
      <c r="D7" s="11">
        <v>12</v>
      </c>
      <c r="E7" s="11">
        <v>6</v>
      </c>
      <c r="F7" s="11">
        <v>9</v>
      </c>
      <c r="G7" s="11">
        <v>0</v>
      </c>
      <c r="H7" s="11">
        <v>12</v>
      </c>
      <c r="I7" s="11">
        <v>9</v>
      </c>
      <c r="J7" s="11">
        <v>9</v>
      </c>
      <c r="K7" s="11">
        <v>11</v>
      </c>
      <c r="L7" s="11">
        <v>9</v>
      </c>
      <c r="M7" s="11">
        <v>0</v>
      </c>
      <c r="N7" s="12"/>
      <c r="O7" s="10">
        <f t="shared" si="0"/>
        <v>91</v>
      </c>
      <c r="P7" s="165" t="s">
        <v>99</v>
      </c>
      <c r="Q7" s="30">
        <f t="shared" si="1"/>
        <v>32</v>
      </c>
      <c r="S7" s="156" t="s">
        <v>97</v>
      </c>
      <c r="T7" s="157">
        <v>381</v>
      </c>
    </row>
    <row r="8" spans="1:75" ht="15.75" customHeight="1" x14ac:dyDescent="0.3">
      <c r="A8" s="14">
        <v>4</v>
      </c>
      <c r="B8" s="8">
        <v>34</v>
      </c>
      <c r="C8" s="11">
        <v>14</v>
      </c>
      <c r="D8" s="11">
        <v>12</v>
      </c>
      <c r="E8" s="11">
        <v>6</v>
      </c>
      <c r="F8" s="11">
        <v>9</v>
      </c>
      <c r="G8" s="11">
        <v>0</v>
      </c>
      <c r="H8" s="11">
        <v>12</v>
      </c>
      <c r="I8" s="11">
        <v>9</v>
      </c>
      <c r="J8" s="11">
        <v>10</v>
      </c>
      <c r="K8" s="11">
        <v>10</v>
      </c>
      <c r="L8" s="11">
        <v>9</v>
      </c>
      <c r="M8" s="11">
        <v>0</v>
      </c>
      <c r="N8" s="12"/>
      <c r="O8" s="10">
        <f t="shared" si="0"/>
        <v>91</v>
      </c>
      <c r="P8" s="165" t="s">
        <v>99</v>
      </c>
      <c r="Q8" s="30">
        <f t="shared" si="1"/>
        <v>32</v>
      </c>
      <c r="S8" s="156" t="s">
        <v>153</v>
      </c>
      <c r="T8" s="157">
        <v>328</v>
      </c>
    </row>
    <row r="9" spans="1:75" ht="15.75" customHeight="1" x14ac:dyDescent="0.3">
      <c r="A9" s="14">
        <v>5</v>
      </c>
      <c r="B9" s="8">
        <v>33</v>
      </c>
      <c r="C9" s="11">
        <v>14</v>
      </c>
      <c r="D9" s="11">
        <v>0</v>
      </c>
      <c r="E9" s="11">
        <v>6</v>
      </c>
      <c r="F9" s="11">
        <v>9</v>
      </c>
      <c r="G9" s="11">
        <v>12</v>
      </c>
      <c r="H9" s="11">
        <v>13</v>
      </c>
      <c r="I9" s="11">
        <v>9</v>
      </c>
      <c r="J9" s="11">
        <v>9</v>
      </c>
      <c r="K9" s="11">
        <v>9</v>
      </c>
      <c r="L9" s="11">
        <v>6</v>
      </c>
      <c r="M9" s="11">
        <v>0</v>
      </c>
      <c r="N9" s="12"/>
      <c r="O9" s="10">
        <f t="shared" si="0"/>
        <v>87</v>
      </c>
      <c r="P9" s="165" t="s">
        <v>161</v>
      </c>
      <c r="Q9" s="30">
        <f t="shared" si="1"/>
        <v>20</v>
      </c>
      <c r="S9" s="156" t="s">
        <v>98</v>
      </c>
      <c r="T9" s="157">
        <v>152</v>
      </c>
    </row>
    <row r="10" spans="1:75" ht="15.75" customHeight="1" x14ac:dyDescent="0.3">
      <c r="A10" s="14">
        <v>6</v>
      </c>
      <c r="B10" s="8">
        <v>80</v>
      </c>
      <c r="C10" s="11">
        <v>0</v>
      </c>
      <c r="D10" s="11">
        <v>13</v>
      </c>
      <c r="E10" s="11">
        <v>0</v>
      </c>
      <c r="F10" s="11">
        <v>11</v>
      </c>
      <c r="G10" s="11">
        <v>13</v>
      </c>
      <c r="H10" s="11">
        <v>13</v>
      </c>
      <c r="I10" s="11">
        <v>8</v>
      </c>
      <c r="J10" s="11">
        <v>10</v>
      </c>
      <c r="K10" s="11">
        <v>9</v>
      </c>
      <c r="L10" s="11">
        <v>7</v>
      </c>
      <c r="M10" s="11">
        <v>0</v>
      </c>
      <c r="N10" s="12"/>
      <c r="O10" s="10">
        <f t="shared" si="0"/>
        <v>84</v>
      </c>
      <c r="P10" s="165" t="s">
        <v>162</v>
      </c>
      <c r="Q10" s="30">
        <f t="shared" si="1"/>
        <v>13</v>
      </c>
      <c r="S10" s="156" t="s">
        <v>154</v>
      </c>
      <c r="T10" s="173">
        <v>715</v>
      </c>
    </row>
    <row r="11" spans="1:75" ht="15.75" customHeight="1" x14ac:dyDescent="0.3">
      <c r="A11" s="14">
        <v>7</v>
      </c>
      <c r="B11" s="8">
        <v>37</v>
      </c>
      <c r="C11" s="11">
        <v>12</v>
      </c>
      <c r="D11" s="11">
        <v>11</v>
      </c>
      <c r="E11" s="11">
        <v>0</v>
      </c>
      <c r="F11" s="11">
        <v>10</v>
      </c>
      <c r="G11" s="11">
        <v>0</v>
      </c>
      <c r="H11" s="11">
        <v>14</v>
      </c>
      <c r="I11" s="11">
        <v>10</v>
      </c>
      <c r="J11" s="11">
        <v>9</v>
      </c>
      <c r="K11" s="11">
        <v>10</v>
      </c>
      <c r="L11" s="11">
        <v>6</v>
      </c>
      <c r="M11" s="11">
        <v>0</v>
      </c>
      <c r="N11" s="12"/>
      <c r="O11" s="10">
        <f t="shared" si="0"/>
        <v>82</v>
      </c>
      <c r="P11" s="165" t="s">
        <v>162</v>
      </c>
      <c r="Q11" s="30">
        <f t="shared" si="1"/>
        <v>23</v>
      </c>
      <c r="S11" s="260" t="s">
        <v>105</v>
      </c>
      <c r="T11" s="262">
        <v>198</v>
      </c>
    </row>
    <row r="12" spans="1:75" ht="15.75" customHeight="1" x14ac:dyDescent="0.3">
      <c r="A12" s="14">
        <v>8</v>
      </c>
      <c r="B12" s="8">
        <v>94</v>
      </c>
      <c r="C12" s="14">
        <v>0</v>
      </c>
      <c r="D12" s="14">
        <v>10</v>
      </c>
      <c r="E12" s="14">
        <v>0</v>
      </c>
      <c r="F12" s="14">
        <v>9</v>
      </c>
      <c r="G12" s="14">
        <v>12</v>
      </c>
      <c r="H12" s="14">
        <v>13</v>
      </c>
      <c r="I12" s="14">
        <v>8</v>
      </c>
      <c r="J12" s="14">
        <v>11</v>
      </c>
      <c r="K12" s="14">
        <v>12</v>
      </c>
      <c r="L12" s="14">
        <v>6</v>
      </c>
      <c r="M12" s="14">
        <v>0</v>
      </c>
      <c r="N12" s="14"/>
      <c r="O12" s="10">
        <f t="shared" si="0"/>
        <v>81</v>
      </c>
      <c r="P12" s="165" t="s">
        <v>101</v>
      </c>
      <c r="Q12" s="30">
        <f t="shared" si="1"/>
        <v>10</v>
      </c>
      <c r="S12" s="261"/>
      <c r="T12" s="262"/>
    </row>
    <row r="13" spans="1:75" ht="15.75" customHeight="1" x14ac:dyDescent="0.3">
      <c r="A13" s="14">
        <v>9</v>
      </c>
      <c r="B13" s="8" t="s">
        <v>54</v>
      </c>
      <c r="C13" s="11">
        <v>0</v>
      </c>
      <c r="D13" s="11">
        <v>10</v>
      </c>
      <c r="E13" s="11">
        <v>0</v>
      </c>
      <c r="F13" s="11">
        <v>9</v>
      </c>
      <c r="G13" s="11">
        <v>12</v>
      </c>
      <c r="H13" s="11">
        <v>14</v>
      </c>
      <c r="I13" s="11">
        <v>8</v>
      </c>
      <c r="J13" s="11">
        <v>9</v>
      </c>
      <c r="K13" s="11">
        <v>12</v>
      </c>
      <c r="L13" s="11">
        <v>6</v>
      </c>
      <c r="M13" s="11">
        <v>0</v>
      </c>
      <c r="N13" s="12"/>
      <c r="O13" s="10">
        <f t="shared" si="0"/>
        <v>80</v>
      </c>
      <c r="P13" s="165" t="s">
        <v>96</v>
      </c>
      <c r="Q13" s="30">
        <f t="shared" si="1"/>
        <v>10</v>
      </c>
      <c r="S13" s="170"/>
      <c r="T13" s="170"/>
    </row>
    <row r="14" spans="1:75" ht="15.75" customHeight="1" x14ac:dyDescent="0.3">
      <c r="A14" s="14">
        <v>10</v>
      </c>
      <c r="B14" s="8">
        <v>4</v>
      </c>
      <c r="C14" s="11">
        <v>12</v>
      </c>
      <c r="D14" s="11">
        <v>9</v>
      </c>
      <c r="E14" s="11">
        <v>0</v>
      </c>
      <c r="F14" s="11">
        <v>9</v>
      </c>
      <c r="G14" s="11">
        <v>11</v>
      </c>
      <c r="H14" s="11">
        <v>12</v>
      </c>
      <c r="I14" s="11">
        <v>7</v>
      </c>
      <c r="J14" s="11">
        <v>10</v>
      </c>
      <c r="K14" s="11">
        <v>9</v>
      </c>
      <c r="L14" s="11">
        <v>0</v>
      </c>
      <c r="M14" s="11">
        <v>0</v>
      </c>
      <c r="N14" s="12"/>
      <c r="O14" s="10">
        <f t="shared" si="0"/>
        <v>79</v>
      </c>
      <c r="P14" s="165" t="s">
        <v>102</v>
      </c>
      <c r="Q14" s="30">
        <f t="shared" si="1"/>
        <v>21</v>
      </c>
      <c r="S14" s="171"/>
      <c r="T14" s="172"/>
    </row>
    <row r="15" spans="1:75" ht="15.75" customHeight="1" x14ac:dyDescent="0.3">
      <c r="A15" s="14">
        <v>11</v>
      </c>
      <c r="B15" s="8">
        <v>97</v>
      </c>
      <c r="C15" s="14">
        <v>0</v>
      </c>
      <c r="D15" s="14">
        <v>0</v>
      </c>
      <c r="E15" s="14">
        <v>9</v>
      </c>
      <c r="F15" s="14">
        <v>9</v>
      </c>
      <c r="G15" s="14">
        <v>12</v>
      </c>
      <c r="H15" s="14">
        <v>12</v>
      </c>
      <c r="I15" s="14">
        <v>7</v>
      </c>
      <c r="J15" s="14">
        <v>13</v>
      </c>
      <c r="K15" s="14">
        <v>10</v>
      </c>
      <c r="L15" s="14">
        <v>6</v>
      </c>
      <c r="M15" s="14">
        <v>0</v>
      </c>
      <c r="N15" s="14"/>
      <c r="O15" s="10">
        <f t="shared" si="0"/>
        <v>78</v>
      </c>
      <c r="P15" s="165" t="s">
        <v>101</v>
      </c>
      <c r="Q15" s="30">
        <f t="shared" si="1"/>
        <v>9</v>
      </c>
      <c r="R15" s="168"/>
      <c r="S15" s="257"/>
      <c r="T15" s="259"/>
    </row>
    <row r="16" spans="1:75" ht="15.75" customHeight="1" x14ac:dyDescent="0.3">
      <c r="A16" s="14">
        <v>12</v>
      </c>
      <c r="B16" s="8">
        <v>43</v>
      </c>
      <c r="C16" s="11">
        <v>12</v>
      </c>
      <c r="D16" s="11">
        <v>9</v>
      </c>
      <c r="E16" s="11">
        <v>0</v>
      </c>
      <c r="F16" s="11">
        <v>9</v>
      </c>
      <c r="G16" s="11">
        <v>0</v>
      </c>
      <c r="H16" s="11">
        <v>12</v>
      </c>
      <c r="I16" s="11">
        <v>8</v>
      </c>
      <c r="J16" s="11">
        <v>11</v>
      </c>
      <c r="K16" s="11">
        <v>8</v>
      </c>
      <c r="L16" s="11">
        <v>6</v>
      </c>
      <c r="M16" s="11">
        <v>0</v>
      </c>
      <c r="N16" s="12"/>
      <c r="O16" s="10">
        <f t="shared" si="0"/>
        <v>75</v>
      </c>
      <c r="P16" s="165" t="s">
        <v>161</v>
      </c>
      <c r="Q16" s="30">
        <f t="shared" si="1"/>
        <v>21</v>
      </c>
      <c r="S16" s="258"/>
      <c r="T16" s="258"/>
    </row>
    <row r="17" spans="1:17" ht="15.75" customHeight="1" x14ac:dyDescent="0.3">
      <c r="A17" s="14">
        <v>13</v>
      </c>
      <c r="B17" s="8">
        <v>21</v>
      </c>
      <c r="C17" s="11">
        <v>0</v>
      </c>
      <c r="D17" s="11">
        <v>10</v>
      </c>
      <c r="E17" s="11">
        <v>0</v>
      </c>
      <c r="F17" s="11">
        <v>8</v>
      </c>
      <c r="G17" s="11">
        <v>14</v>
      </c>
      <c r="H17" s="11">
        <v>14</v>
      </c>
      <c r="I17" s="11">
        <v>6</v>
      </c>
      <c r="J17" s="11">
        <v>10</v>
      </c>
      <c r="K17" s="11">
        <v>11</v>
      </c>
      <c r="L17" s="11">
        <v>0</v>
      </c>
      <c r="M17" s="11">
        <v>0</v>
      </c>
      <c r="N17" s="12"/>
      <c r="O17" s="10">
        <f t="shared" si="0"/>
        <v>73</v>
      </c>
      <c r="P17" s="165" t="s">
        <v>102</v>
      </c>
      <c r="Q17" s="30">
        <f t="shared" si="1"/>
        <v>10</v>
      </c>
    </row>
    <row r="18" spans="1:17" ht="15.75" customHeight="1" x14ac:dyDescent="0.3">
      <c r="A18" s="14">
        <v>14</v>
      </c>
      <c r="B18" s="166" t="s">
        <v>53</v>
      </c>
      <c r="C18" s="11">
        <v>0</v>
      </c>
      <c r="D18" s="11">
        <v>12</v>
      </c>
      <c r="E18" s="11">
        <v>6</v>
      </c>
      <c r="F18" s="11">
        <v>9</v>
      </c>
      <c r="G18" s="11">
        <v>0</v>
      </c>
      <c r="H18" s="11">
        <v>12</v>
      </c>
      <c r="I18" s="11">
        <v>9</v>
      </c>
      <c r="J18" s="11">
        <v>9</v>
      </c>
      <c r="K18" s="11">
        <v>9</v>
      </c>
      <c r="L18" s="11">
        <v>6</v>
      </c>
      <c r="M18" s="11">
        <v>0</v>
      </c>
      <c r="N18" s="12"/>
      <c r="O18" s="10">
        <f t="shared" si="0"/>
        <v>72</v>
      </c>
      <c r="P18" s="165" t="s">
        <v>96</v>
      </c>
      <c r="Q18" s="30">
        <f t="shared" si="1"/>
        <v>18</v>
      </c>
    </row>
    <row r="19" spans="1:17" ht="15.75" customHeight="1" x14ac:dyDescent="0.3">
      <c r="A19" s="14">
        <v>15</v>
      </c>
      <c r="B19" s="166" t="s">
        <v>60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>
        <f t="shared" si="0"/>
        <v>0</v>
      </c>
      <c r="P19" s="165" t="s">
        <v>96</v>
      </c>
      <c r="Q19" s="30">
        <f t="shared" si="1"/>
        <v>0</v>
      </c>
    </row>
    <row r="20" spans="1:17" ht="15.75" customHeight="1" x14ac:dyDescent="0.3">
      <c r="A20" s="14">
        <v>16</v>
      </c>
      <c r="B20" s="166" t="s">
        <v>77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0">
        <f t="shared" si="0"/>
        <v>0</v>
      </c>
      <c r="P20" s="165" t="s">
        <v>96</v>
      </c>
      <c r="Q20" s="30">
        <f t="shared" si="1"/>
        <v>0</v>
      </c>
    </row>
    <row r="21" spans="1:17" ht="15.75" customHeight="1" x14ac:dyDescent="0.3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 t="str">
        <f t="shared" ref="O21:O24" si="2">IF(B21="","",SUM(C21:M21)-(N21))</f>
        <v/>
      </c>
      <c r="P21" s="165"/>
      <c r="Q21" s="30">
        <f t="shared" si="1"/>
        <v>0</v>
      </c>
    </row>
    <row r="22" spans="1:17" ht="15.75" customHeight="1" x14ac:dyDescent="0.3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 t="str">
        <f t="shared" si="2"/>
        <v/>
      </c>
      <c r="P22" s="165"/>
      <c r="Q22" s="30">
        <f t="shared" si="1"/>
        <v>0</v>
      </c>
    </row>
    <row r="23" spans="1:17" ht="15.75" customHeight="1" x14ac:dyDescent="0.3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 t="str">
        <f t="shared" si="2"/>
        <v/>
      </c>
      <c r="P23" s="165"/>
      <c r="Q23" s="30">
        <f t="shared" si="1"/>
        <v>0</v>
      </c>
    </row>
    <row r="24" spans="1:17" ht="15.75" customHeight="1" x14ac:dyDescent="0.3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 t="str">
        <f t="shared" si="2"/>
        <v/>
      </c>
      <c r="P24" s="165"/>
      <c r="Q24" s="30">
        <f t="shared" si="1"/>
        <v>0</v>
      </c>
    </row>
    <row r="25" spans="1:17" ht="15.75" customHeight="1" x14ac:dyDescent="0.3">
      <c r="A25" s="14">
        <v>21</v>
      </c>
      <c r="B25" s="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0"/>
      <c r="P25" s="165"/>
      <c r="Q25" s="30">
        <f t="shared" si="1"/>
        <v>0</v>
      </c>
    </row>
    <row r="26" spans="1:17" ht="15.75" customHeight="1" x14ac:dyDescent="0.3">
      <c r="A26" s="14">
        <v>22</v>
      </c>
      <c r="B26" s="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0"/>
      <c r="P26" s="165"/>
      <c r="Q26" s="30">
        <f t="shared" si="1"/>
        <v>0</v>
      </c>
    </row>
    <row r="27" spans="1:17" ht="15.75" customHeight="1" x14ac:dyDescent="0.3">
      <c r="A27" s="14">
        <v>23</v>
      </c>
      <c r="B27" s="8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0"/>
      <c r="P27" s="169"/>
      <c r="Q27" s="30">
        <f t="shared" si="1"/>
        <v>0</v>
      </c>
    </row>
    <row r="28" spans="1:17" ht="15.75" customHeight="1" x14ac:dyDescent="0.3">
      <c r="A28" s="14">
        <v>24</v>
      </c>
      <c r="B28" s="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0"/>
      <c r="P28" s="165"/>
      <c r="Q28" s="30">
        <f t="shared" si="1"/>
        <v>0</v>
      </c>
    </row>
    <row r="29" spans="1:17" ht="15.75" customHeight="1" x14ac:dyDescent="0.3">
      <c r="A29" s="14">
        <v>25</v>
      </c>
      <c r="B29" s="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0" t="str">
        <f t="shared" ref="O29:O44" si="3">IF(B29="","",SUM(C29:M29)-(N29))</f>
        <v/>
      </c>
      <c r="P29" s="165"/>
      <c r="Q29" s="30">
        <f t="shared" si="1"/>
        <v>0</v>
      </c>
    </row>
    <row r="30" spans="1:17" ht="15.75" customHeight="1" x14ac:dyDescent="0.3">
      <c r="A30" s="14">
        <v>26</v>
      </c>
      <c r="B30" s="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0" t="str">
        <f t="shared" si="3"/>
        <v/>
      </c>
      <c r="P30" s="165"/>
      <c r="Q30" s="30">
        <f t="shared" si="1"/>
        <v>0</v>
      </c>
    </row>
    <row r="31" spans="1:17" ht="15.75" customHeight="1" x14ac:dyDescent="0.3">
      <c r="A31" s="14">
        <v>27</v>
      </c>
      <c r="B31" s="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0" t="str">
        <f t="shared" si="3"/>
        <v/>
      </c>
      <c r="P31" s="165"/>
      <c r="Q31" s="30">
        <f t="shared" si="1"/>
        <v>0</v>
      </c>
    </row>
    <row r="32" spans="1:17" ht="15.75" customHeight="1" x14ac:dyDescent="0.3">
      <c r="A32" s="14">
        <v>28</v>
      </c>
      <c r="B32" s="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0" t="str">
        <f t="shared" si="3"/>
        <v/>
      </c>
      <c r="P32" s="165"/>
      <c r="Q32" s="30">
        <f t="shared" si="1"/>
        <v>0</v>
      </c>
    </row>
    <row r="33" spans="1:17" ht="15.75" customHeight="1" x14ac:dyDescent="0.3">
      <c r="A33" s="14">
        <v>29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0" t="str">
        <f t="shared" si="3"/>
        <v/>
      </c>
      <c r="P33" s="165"/>
      <c r="Q33" s="30">
        <f t="shared" si="1"/>
        <v>0</v>
      </c>
    </row>
    <row r="34" spans="1:17" ht="15.75" customHeight="1" x14ac:dyDescent="0.3">
      <c r="A34" s="14">
        <v>30</v>
      </c>
      <c r="B34" s="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0" t="str">
        <f t="shared" si="3"/>
        <v/>
      </c>
      <c r="P34" s="165"/>
      <c r="Q34" s="30">
        <f t="shared" si="1"/>
        <v>0</v>
      </c>
    </row>
    <row r="35" spans="1:17" ht="15.75" customHeight="1" x14ac:dyDescent="0.3">
      <c r="A35" s="14">
        <v>31</v>
      </c>
      <c r="B35" s="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0" t="str">
        <f t="shared" si="3"/>
        <v/>
      </c>
      <c r="P35" s="165"/>
      <c r="Q35" s="30">
        <f t="shared" si="1"/>
        <v>0</v>
      </c>
    </row>
    <row r="36" spans="1:17" ht="15.75" customHeight="1" x14ac:dyDescent="0.3">
      <c r="A36" s="14">
        <v>32</v>
      </c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0" t="str">
        <f t="shared" si="3"/>
        <v/>
      </c>
      <c r="P36" s="165"/>
      <c r="Q36" s="30">
        <f t="shared" si="1"/>
        <v>0</v>
      </c>
    </row>
    <row r="37" spans="1:17" ht="15.75" customHeight="1" x14ac:dyDescent="0.3">
      <c r="A37" s="14"/>
      <c r="B37" s="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0" t="str">
        <f t="shared" si="3"/>
        <v/>
      </c>
      <c r="P37" s="165"/>
      <c r="Q37" s="30">
        <f t="shared" si="1"/>
        <v>0</v>
      </c>
    </row>
    <row r="38" spans="1:17" ht="15.75" customHeight="1" x14ac:dyDescent="0.3">
      <c r="A38" s="14"/>
      <c r="B38" s="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0" t="str">
        <f t="shared" si="3"/>
        <v/>
      </c>
      <c r="P38" s="165"/>
      <c r="Q38" s="30">
        <f t="shared" si="1"/>
        <v>0</v>
      </c>
    </row>
    <row r="39" spans="1:17" ht="15.75" customHeight="1" x14ac:dyDescent="0.3">
      <c r="A39" s="14"/>
      <c r="B39" s="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0" t="str">
        <f t="shared" si="3"/>
        <v/>
      </c>
      <c r="P39" s="165"/>
      <c r="Q39" s="30">
        <f t="shared" si="1"/>
        <v>0</v>
      </c>
    </row>
    <row r="40" spans="1:17" ht="15.75" customHeight="1" x14ac:dyDescent="0.3">
      <c r="A40" s="14"/>
      <c r="B40" s="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0" t="str">
        <f t="shared" si="3"/>
        <v/>
      </c>
      <c r="P40" s="165"/>
      <c r="Q40" s="30">
        <f t="shared" si="1"/>
        <v>0</v>
      </c>
    </row>
    <row r="41" spans="1:17" ht="15.75" customHeight="1" x14ac:dyDescent="0.3">
      <c r="A41" s="14"/>
      <c r="B41" s="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  <c r="O41" s="10" t="str">
        <f t="shared" si="3"/>
        <v/>
      </c>
      <c r="P41" s="165"/>
      <c r="Q41" s="30">
        <f t="shared" si="1"/>
        <v>0</v>
      </c>
    </row>
    <row r="42" spans="1:17" ht="15.75" customHeight="1" x14ac:dyDescent="0.3">
      <c r="A42" s="14"/>
      <c r="B42" s="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0" t="str">
        <f t="shared" si="3"/>
        <v/>
      </c>
      <c r="P42" s="165"/>
      <c r="Q42" s="30">
        <f t="shared" si="1"/>
        <v>0</v>
      </c>
    </row>
    <row r="43" spans="1:17" ht="15.75" customHeight="1" x14ac:dyDescent="0.3">
      <c r="A43" s="14"/>
      <c r="B43" s="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0" t="str">
        <f t="shared" si="3"/>
        <v/>
      </c>
      <c r="P43" s="165"/>
      <c r="Q43" s="30">
        <f t="shared" si="1"/>
        <v>0</v>
      </c>
    </row>
    <row r="44" spans="1:17" ht="15.75" customHeight="1" x14ac:dyDescent="0.3">
      <c r="A44" s="14"/>
      <c r="B44" s="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0" t="str">
        <f t="shared" si="3"/>
        <v/>
      </c>
      <c r="P44" s="165"/>
      <c r="Q44" s="30">
        <f t="shared" si="1"/>
        <v>0</v>
      </c>
    </row>
  </sheetData>
  <sortState xmlns:xlrd2="http://schemas.microsoft.com/office/spreadsheetml/2017/richdata2" ref="B5:P20">
    <sortCondition descending="1" ref="O5:O20"/>
  </sortState>
  <mergeCells count="13">
    <mergeCell ref="S15:S16"/>
    <mergeCell ref="T15:T16"/>
    <mergeCell ref="S11:S12"/>
    <mergeCell ref="T11:T12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W44"/>
  <sheetViews>
    <sheetView workbookViewId="0">
      <selection activeCell="T6" sqref="T6"/>
    </sheetView>
  </sheetViews>
  <sheetFormatPr defaultColWidth="9.109375" defaultRowHeight="17.399999999999999" x14ac:dyDescent="0.3"/>
  <cols>
    <col min="1" max="1" width="4.109375" style="13" customWidth="1"/>
    <col min="2" max="2" width="9.5546875" style="9" customWidth="1"/>
    <col min="3" max="14" width="4.6640625" style="13" customWidth="1"/>
    <col min="15" max="15" width="5.44140625" style="1" customWidth="1"/>
    <col min="16" max="16" width="7.88671875" style="3" customWidth="1"/>
    <col min="17" max="17" width="11.109375" style="1" bestFit="1" customWidth="1"/>
    <col min="18" max="18" width="9.109375" style="1"/>
    <col min="19" max="19" width="22.33203125" style="167" bestFit="1" customWidth="1"/>
    <col min="20" max="20" width="9.109375" style="127"/>
    <col min="21" max="16384" width="9.109375" style="1"/>
  </cols>
  <sheetData>
    <row r="1" spans="1:75" x14ac:dyDescent="0.3">
      <c r="N1" s="249" t="s">
        <v>83</v>
      </c>
      <c r="O1" s="250"/>
      <c r="P1" s="151">
        <v>0</v>
      </c>
      <c r="S1" s="152" t="s">
        <v>84</v>
      </c>
      <c r="T1" s="153" t="s">
        <v>85</v>
      </c>
    </row>
    <row r="2" spans="1:75" ht="15.75" customHeight="1" x14ac:dyDescent="0.3">
      <c r="A2" s="244" t="s">
        <v>86</v>
      </c>
      <c r="B2" s="245"/>
      <c r="C2" s="245"/>
      <c r="D2" s="246" t="s">
        <v>159</v>
      </c>
      <c r="E2" s="246"/>
      <c r="F2" s="246"/>
      <c r="G2" s="246"/>
      <c r="H2" s="246"/>
      <c r="I2" s="247"/>
      <c r="J2" s="247"/>
      <c r="K2" s="248"/>
      <c r="N2" s="249" t="s">
        <v>87</v>
      </c>
      <c r="O2" s="250"/>
      <c r="P2" s="151">
        <v>2</v>
      </c>
      <c r="Q2" s="154" t="s">
        <v>88</v>
      </c>
      <c r="R2" s="155"/>
      <c r="S2" s="156" t="s">
        <v>89</v>
      </c>
      <c r="T2" s="157">
        <f>MAX(O5:O36)</f>
        <v>98</v>
      </c>
    </row>
    <row r="3" spans="1:75" ht="15.75" customHeight="1" x14ac:dyDescent="0.25">
      <c r="A3" s="244" t="s">
        <v>30</v>
      </c>
      <c r="B3" s="245"/>
      <c r="C3" s="245"/>
      <c r="D3" s="251" t="s">
        <v>160</v>
      </c>
      <c r="E3" s="251"/>
      <c r="F3" s="252"/>
      <c r="G3" s="253" t="s">
        <v>90</v>
      </c>
      <c r="H3" s="254"/>
      <c r="I3" s="254"/>
      <c r="J3" s="255" t="s">
        <v>155</v>
      </c>
      <c r="K3" s="256"/>
      <c r="L3" s="158"/>
      <c r="M3" s="159"/>
      <c r="N3" s="249" t="s">
        <v>92</v>
      </c>
      <c r="O3" s="250"/>
      <c r="P3" s="160">
        <v>0</v>
      </c>
      <c r="Q3" s="161">
        <f>SUM((P1*4)+(P2*2)+P3)</f>
        <v>4</v>
      </c>
      <c r="R3" s="162"/>
      <c r="S3" s="156" t="s">
        <v>93</v>
      </c>
      <c r="T3" s="157">
        <f>MAX(C5:C36)</f>
        <v>13</v>
      </c>
    </row>
    <row r="4" spans="1:75" s="20" customFormat="1" ht="21" customHeight="1" x14ac:dyDescent="0.2">
      <c r="A4" s="115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94</v>
      </c>
      <c r="P4" s="15" t="s">
        <v>95</v>
      </c>
      <c r="Q4" s="23" t="s">
        <v>32</v>
      </c>
      <c r="R4" s="163"/>
      <c r="S4" s="156" t="s">
        <v>78</v>
      </c>
      <c r="T4" s="157" t="s">
        <v>66</v>
      </c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</row>
    <row r="5" spans="1:75" ht="15.75" customHeight="1" x14ac:dyDescent="0.3">
      <c r="A5" s="14">
        <v>1</v>
      </c>
      <c r="B5" s="8">
        <v>30</v>
      </c>
      <c r="C5" s="11">
        <v>12</v>
      </c>
      <c r="D5" s="11">
        <v>13</v>
      </c>
      <c r="E5" s="11">
        <v>6</v>
      </c>
      <c r="F5" s="11">
        <v>9</v>
      </c>
      <c r="G5" s="11">
        <v>9</v>
      </c>
      <c r="H5" s="11">
        <v>13</v>
      </c>
      <c r="I5" s="11">
        <v>9</v>
      </c>
      <c r="J5" s="11">
        <v>9</v>
      </c>
      <c r="K5" s="11">
        <v>10</v>
      </c>
      <c r="L5" s="11">
        <v>7</v>
      </c>
      <c r="M5" s="11">
        <v>0</v>
      </c>
      <c r="N5" s="12"/>
      <c r="O5" s="10">
        <f t="shared" ref="O5:O24" si="0">IF(B5="","",SUM(C5:M5)-(N5))</f>
        <v>97</v>
      </c>
      <c r="P5" s="165" t="s">
        <v>161</v>
      </c>
      <c r="Q5" s="30">
        <f t="shared" ref="Q5:Q44" si="1">SUM(C5:E5)</f>
        <v>31</v>
      </c>
      <c r="S5" s="156" t="s">
        <v>79</v>
      </c>
      <c r="T5" s="157">
        <v>63</v>
      </c>
    </row>
    <row r="6" spans="1:75" ht="15.75" customHeight="1" x14ac:dyDescent="0.3">
      <c r="A6" s="14">
        <v>2</v>
      </c>
      <c r="B6" s="8">
        <v>26</v>
      </c>
      <c r="C6" s="11">
        <v>12</v>
      </c>
      <c r="D6" s="11">
        <v>11</v>
      </c>
      <c r="E6" s="11">
        <v>9</v>
      </c>
      <c r="F6" s="11">
        <v>9</v>
      </c>
      <c r="G6" s="11">
        <v>9</v>
      </c>
      <c r="H6" s="11">
        <v>14</v>
      </c>
      <c r="I6" s="11">
        <v>9</v>
      </c>
      <c r="J6" s="11">
        <v>8</v>
      </c>
      <c r="K6" s="11">
        <v>11</v>
      </c>
      <c r="L6" s="11">
        <v>6</v>
      </c>
      <c r="M6" s="11">
        <v>0</v>
      </c>
      <c r="N6" s="12"/>
      <c r="O6" s="10">
        <f t="shared" si="0"/>
        <v>98</v>
      </c>
      <c r="P6" s="165" t="s">
        <v>161</v>
      </c>
      <c r="Q6" s="30">
        <f t="shared" si="1"/>
        <v>32</v>
      </c>
      <c r="S6" s="156" t="s">
        <v>103</v>
      </c>
      <c r="T6" s="157" t="s">
        <v>66</v>
      </c>
    </row>
    <row r="7" spans="1:75" ht="15.75" customHeight="1" x14ac:dyDescent="0.3">
      <c r="A7" s="14">
        <v>3</v>
      </c>
      <c r="B7" s="8">
        <v>27</v>
      </c>
      <c r="C7" s="14">
        <v>13</v>
      </c>
      <c r="D7" s="14">
        <v>11</v>
      </c>
      <c r="E7" s="14">
        <v>0</v>
      </c>
      <c r="F7" s="14">
        <v>9</v>
      </c>
      <c r="G7" s="14">
        <v>9</v>
      </c>
      <c r="H7" s="14">
        <v>12</v>
      </c>
      <c r="I7" s="14">
        <v>9</v>
      </c>
      <c r="J7" s="14">
        <v>10</v>
      </c>
      <c r="K7" s="14">
        <v>12</v>
      </c>
      <c r="L7" s="14">
        <v>6</v>
      </c>
      <c r="M7" s="14">
        <v>0</v>
      </c>
      <c r="N7" s="14"/>
      <c r="O7" s="10">
        <f t="shared" si="0"/>
        <v>91</v>
      </c>
      <c r="P7" s="165" t="s">
        <v>162</v>
      </c>
      <c r="Q7" s="30">
        <f t="shared" si="1"/>
        <v>24</v>
      </c>
      <c r="S7" s="156" t="s">
        <v>97</v>
      </c>
      <c r="T7" s="157" t="s">
        <v>66</v>
      </c>
    </row>
    <row r="8" spans="1:75" ht="15.75" customHeight="1" x14ac:dyDescent="0.3">
      <c r="A8" s="14">
        <v>4</v>
      </c>
      <c r="B8" s="8">
        <v>32</v>
      </c>
      <c r="C8" s="11">
        <v>12</v>
      </c>
      <c r="D8" s="11">
        <v>11</v>
      </c>
      <c r="E8" s="11">
        <v>0</v>
      </c>
      <c r="F8" s="11">
        <v>9</v>
      </c>
      <c r="G8" s="11">
        <v>9</v>
      </c>
      <c r="H8" s="11">
        <v>13</v>
      </c>
      <c r="I8" s="11">
        <v>8</v>
      </c>
      <c r="J8" s="11">
        <v>8</v>
      </c>
      <c r="K8" s="11">
        <v>10</v>
      </c>
      <c r="L8" s="11">
        <v>6</v>
      </c>
      <c r="M8" s="11">
        <v>0</v>
      </c>
      <c r="N8" s="12"/>
      <c r="O8" s="10">
        <f t="shared" si="0"/>
        <v>86</v>
      </c>
      <c r="P8" s="165" t="s">
        <v>162</v>
      </c>
      <c r="Q8" s="30">
        <f t="shared" si="1"/>
        <v>23</v>
      </c>
      <c r="S8" s="156" t="s">
        <v>153</v>
      </c>
      <c r="T8" s="157">
        <v>372</v>
      </c>
    </row>
    <row r="9" spans="1:75" ht="15.75" customHeight="1" x14ac:dyDescent="0.3">
      <c r="A9" s="14">
        <v>5</v>
      </c>
      <c r="B9" s="166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  <c r="O9" s="10" t="str">
        <f t="shared" si="0"/>
        <v/>
      </c>
      <c r="P9" s="165"/>
      <c r="Q9" s="30">
        <f t="shared" si="1"/>
        <v>0</v>
      </c>
      <c r="S9" s="156" t="s">
        <v>98</v>
      </c>
      <c r="T9" s="157" t="s">
        <v>66</v>
      </c>
    </row>
    <row r="10" spans="1:75" ht="15.75" customHeight="1" x14ac:dyDescent="0.3">
      <c r="A10" s="14">
        <v>6</v>
      </c>
      <c r="B10" s="166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0" t="str">
        <f t="shared" si="0"/>
        <v/>
      </c>
      <c r="P10" s="165"/>
      <c r="Q10" s="30">
        <f t="shared" si="1"/>
        <v>0</v>
      </c>
      <c r="S10" s="156" t="s">
        <v>154</v>
      </c>
      <c r="T10" s="173">
        <f>SUM(O5:O8)</f>
        <v>372</v>
      </c>
    </row>
    <row r="11" spans="1:75" ht="15.75" customHeight="1" x14ac:dyDescent="0.3">
      <c r="A11" s="14">
        <v>7</v>
      </c>
      <c r="B11" s="8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10" t="str">
        <f t="shared" si="0"/>
        <v/>
      </c>
      <c r="P11" s="165"/>
      <c r="Q11" s="30">
        <f t="shared" si="1"/>
        <v>0</v>
      </c>
      <c r="S11" s="260"/>
      <c r="T11" s="263"/>
    </row>
    <row r="12" spans="1:75" ht="15.75" customHeight="1" x14ac:dyDescent="0.3">
      <c r="A12" s="14">
        <v>8</v>
      </c>
      <c r="B12" s="16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10" t="str">
        <f t="shared" si="0"/>
        <v/>
      </c>
      <c r="P12" s="165"/>
      <c r="Q12" s="30">
        <f t="shared" si="1"/>
        <v>0</v>
      </c>
      <c r="S12" s="261"/>
      <c r="T12" s="263"/>
    </row>
    <row r="13" spans="1:75" ht="15.75" customHeight="1" x14ac:dyDescent="0.3">
      <c r="A13" s="14">
        <v>9</v>
      </c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 t="str">
        <f t="shared" si="0"/>
        <v/>
      </c>
      <c r="P13" s="165"/>
      <c r="Q13" s="30">
        <f t="shared" si="1"/>
        <v>0</v>
      </c>
      <c r="S13" s="170"/>
      <c r="T13" s="170"/>
    </row>
    <row r="14" spans="1:75" ht="15.75" customHeight="1" x14ac:dyDescent="0.3">
      <c r="A14" s="14">
        <v>10</v>
      </c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 t="str">
        <f t="shared" si="0"/>
        <v/>
      </c>
      <c r="P14" s="165"/>
      <c r="Q14" s="30">
        <f t="shared" si="1"/>
        <v>0</v>
      </c>
      <c r="S14" s="171"/>
      <c r="T14" s="172"/>
    </row>
    <row r="15" spans="1:75" ht="15.75" customHeight="1" x14ac:dyDescent="0.3">
      <c r="A15" s="14">
        <v>11</v>
      </c>
      <c r="B15" s="8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0" t="str">
        <f t="shared" si="0"/>
        <v/>
      </c>
      <c r="P15" s="165"/>
      <c r="Q15" s="30">
        <f t="shared" si="1"/>
        <v>0</v>
      </c>
      <c r="R15" s="168"/>
      <c r="S15" s="257"/>
      <c r="T15" s="259"/>
    </row>
    <row r="16" spans="1:75" ht="15.75" customHeight="1" x14ac:dyDescent="0.3">
      <c r="A16" s="14">
        <v>12</v>
      </c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 t="str">
        <f t="shared" si="0"/>
        <v/>
      </c>
      <c r="P16" s="165"/>
      <c r="Q16" s="30">
        <f t="shared" si="1"/>
        <v>0</v>
      </c>
      <c r="S16" s="258"/>
      <c r="T16" s="258"/>
    </row>
    <row r="17" spans="1:17" ht="15.75" customHeight="1" x14ac:dyDescent="0.3">
      <c r="A17" s="14">
        <v>13</v>
      </c>
      <c r="B17" s="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0" t="str">
        <f t="shared" si="0"/>
        <v/>
      </c>
      <c r="P17" s="165"/>
      <c r="Q17" s="30">
        <f t="shared" si="1"/>
        <v>0</v>
      </c>
    </row>
    <row r="18" spans="1:17" ht="15.75" customHeight="1" x14ac:dyDescent="0.3">
      <c r="A18" s="14">
        <v>14</v>
      </c>
      <c r="B18" s="8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0" t="str">
        <f t="shared" si="0"/>
        <v/>
      </c>
      <c r="P18" s="165"/>
      <c r="Q18" s="30">
        <f t="shared" si="1"/>
        <v>0</v>
      </c>
    </row>
    <row r="19" spans="1:17" ht="15.75" customHeight="1" x14ac:dyDescent="0.3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65"/>
      <c r="Q19" s="30">
        <f t="shared" si="1"/>
        <v>0</v>
      </c>
    </row>
    <row r="20" spans="1:17" ht="15.75" customHeight="1" x14ac:dyDescent="0.3">
      <c r="A20" s="14">
        <v>16</v>
      </c>
      <c r="B20" s="8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0" t="str">
        <f t="shared" si="0"/>
        <v/>
      </c>
      <c r="P20" s="165"/>
      <c r="Q20" s="30">
        <f t="shared" si="1"/>
        <v>0</v>
      </c>
    </row>
    <row r="21" spans="1:17" ht="15.75" customHeight="1" x14ac:dyDescent="0.3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 t="str">
        <f t="shared" si="0"/>
        <v/>
      </c>
      <c r="P21" s="165"/>
      <c r="Q21" s="30">
        <f t="shared" si="1"/>
        <v>0</v>
      </c>
    </row>
    <row r="22" spans="1:17" ht="15.75" customHeight="1" x14ac:dyDescent="0.3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 t="str">
        <f t="shared" si="0"/>
        <v/>
      </c>
      <c r="P22" s="165"/>
      <c r="Q22" s="30">
        <f t="shared" si="1"/>
        <v>0</v>
      </c>
    </row>
    <row r="23" spans="1:17" ht="15.75" customHeight="1" x14ac:dyDescent="0.3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 t="str">
        <f t="shared" si="0"/>
        <v/>
      </c>
      <c r="P23" s="165"/>
      <c r="Q23" s="30">
        <f t="shared" si="1"/>
        <v>0</v>
      </c>
    </row>
    <row r="24" spans="1:17" ht="15.75" customHeight="1" x14ac:dyDescent="0.3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 t="str">
        <f t="shared" si="0"/>
        <v/>
      </c>
      <c r="P24" s="165"/>
      <c r="Q24" s="30">
        <f t="shared" si="1"/>
        <v>0</v>
      </c>
    </row>
    <row r="25" spans="1:17" ht="15.75" customHeight="1" x14ac:dyDescent="0.3">
      <c r="A25" s="14">
        <v>21</v>
      </c>
      <c r="B25" s="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0"/>
      <c r="P25" s="165"/>
      <c r="Q25" s="30">
        <f t="shared" si="1"/>
        <v>0</v>
      </c>
    </row>
    <row r="26" spans="1:17" ht="15.75" customHeight="1" x14ac:dyDescent="0.3">
      <c r="A26" s="14">
        <v>22</v>
      </c>
      <c r="B26" s="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0"/>
      <c r="P26" s="165"/>
      <c r="Q26" s="30">
        <f t="shared" si="1"/>
        <v>0</v>
      </c>
    </row>
    <row r="27" spans="1:17" ht="15.75" customHeight="1" x14ac:dyDescent="0.3">
      <c r="A27" s="14">
        <v>23</v>
      </c>
      <c r="B27" s="8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0"/>
      <c r="P27" s="169"/>
      <c r="Q27" s="30">
        <f t="shared" si="1"/>
        <v>0</v>
      </c>
    </row>
    <row r="28" spans="1:17" ht="15.75" customHeight="1" x14ac:dyDescent="0.3">
      <c r="A28" s="14">
        <v>24</v>
      </c>
      <c r="B28" s="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0"/>
      <c r="P28" s="165"/>
      <c r="Q28" s="30">
        <f t="shared" si="1"/>
        <v>0</v>
      </c>
    </row>
    <row r="29" spans="1:17" ht="15.75" customHeight="1" x14ac:dyDescent="0.3">
      <c r="A29" s="14">
        <v>25</v>
      </c>
      <c r="B29" s="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0" t="str">
        <f t="shared" ref="O29:O44" si="2">IF(B29="","",SUM(C29:M29)-(N29))</f>
        <v/>
      </c>
      <c r="P29" s="165"/>
      <c r="Q29" s="30">
        <f t="shared" si="1"/>
        <v>0</v>
      </c>
    </row>
    <row r="30" spans="1:17" ht="15.75" customHeight="1" x14ac:dyDescent="0.3">
      <c r="A30" s="14">
        <v>26</v>
      </c>
      <c r="B30" s="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0" t="str">
        <f t="shared" si="2"/>
        <v/>
      </c>
      <c r="P30" s="165"/>
      <c r="Q30" s="30">
        <f t="shared" si="1"/>
        <v>0</v>
      </c>
    </row>
    <row r="31" spans="1:17" ht="15.75" customHeight="1" x14ac:dyDescent="0.3">
      <c r="A31" s="14">
        <v>27</v>
      </c>
      <c r="B31" s="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0" t="str">
        <f t="shared" si="2"/>
        <v/>
      </c>
      <c r="P31" s="165"/>
      <c r="Q31" s="30">
        <f t="shared" si="1"/>
        <v>0</v>
      </c>
    </row>
    <row r="32" spans="1:17" ht="15.75" customHeight="1" x14ac:dyDescent="0.3">
      <c r="A32" s="14">
        <v>28</v>
      </c>
      <c r="B32" s="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0" t="str">
        <f t="shared" si="2"/>
        <v/>
      </c>
      <c r="P32" s="165"/>
      <c r="Q32" s="30">
        <f t="shared" si="1"/>
        <v>0</v>
      </c>
    </row>
    <row r="33" spans="1:17" ht="15.75" customHeight="1" x14ac:dyDescent="0.3">
      <c r="A33" s="14">
        <v>29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0" t="str">
        <f t="shared" si="2"/>
        <v/>
      </c>
      <c r="P33" s="165"/>
      <c r="Q33" s="30">
        <f t="shared" si="1"/>
        <v>0</v>
      </c>
    </row>
    <row r="34" spans="1:17" ht="15.75" customHeight="1" x14ac:dyDescent="0.3">
      <c r="A34" s="14">
        <v>30</v>
      </c>
      <c r="B34" s="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0" t="str">
        <f t="shared" si="2"/>
        <v/>
      </c>
      <c r="P34" s="165"/>
      <c r="Q34" s="30">
        <f t="shared" si="1"/>
        <v>0</v>
      </c>
    </row>
    <row r="35" spans="1:17" ht="15.75" customHeight="1" x14ac:dyDescent="0.3">
      <c r="A35" s="14">
        <v>31</v>
      </c>
      <c r="B35" s="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0" t="str">
        <f t="shared" si="2"/>
        <v/>
      </c>
      <c r="P35" s="165"/>
      <c r="Q35" s="30">
        <f t="shared" si="1"/>
        <v>0</v>
      </c>
    </row>
    <row r="36" spans="1:17" ht="15.75" customHeight="1" x14ac:dyDescent="0.3">
      <c r="A36" s="14">
        <v>32</v>
      </c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0" t="str">
        <f t="shared" si="2"/>
        <v/>
      </c>
      <c r="P36" s="165"/>
      <c r="Q36" s="30">
        <f t="shared" si="1"/>
        <v>0</v>
      </c>
    </row>
    <row r="37" spans="1:17" ht="15.75" customHeight="1" x14ac:dyDescent="0.3">
      <c r="A37" s="14"/>
      <c r="B37" s="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0" t="str">
        <f t="shared" si="2"/>
        <v/>
      </c>
      <c r="P37" s="165"/>
      <c r="Q37" s="30">
        <f t="shared" si="1"/>
        <v>0</v>
      </c>
    </row>
    <row r="38" spans="1:17" ht="15.75" customHeight="1" x14ac:dyDescent="0.3">
      <c r="A38" s="14"/>
      <c r="B38" s="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0" t="str">
        <f t="shared" si="2"/>
        <v/>
      </c>
      <c r="P38" s="165"/>
      <c r="Q38" s="30">
        <f t="shared" si="1"/>
        <v>0</v>
      </c>
    </row>
    <row r="39" spans="1:17" ht="15.75" customHeight="1" x14ac:dyDescent="0.3">
      <c r="A39" s="14"/>
      <c r="B39" s="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0" t="str">
        <f t="shared" si="2"/>
        <v/>
      </c>
      <c r="P39" s="165"/>
      <c r="Q39" s="30">
        <f t="shared" si="1"/>
        <v>0</v>
      </c>
    </row>
    <row r="40" spans="1:17" ht="15.75" customHeight="1" x14ac:dyDescent="0.3">
      <c r="A40" s="14"/>
      <c r="B40" s="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0" t="str">
        <f t="shared" si="2"/>
        <v/>
      </c>
      <c r="P40" s="165"/>
      <c r="Q40" s="30">
        <f t="shared" si="1"/>
        <v>0</v>
      </c>
    </row>
    <row r="41" spans="1:17" ht="15.75" customHeight="1" x14ac:dyDescent="0.3">
      <c r="A41" s="14"/>
      <c r="B41" s="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  <c r="O41" s="10" t="str">
        <f t="shared" si="2"/>
        <v/>
      </c>
      <c r="P41" s="165"/>
      <c r="Q41" s="30">
        <f t="shared" si="1"/>
        <v>0</v>
      </c>
    </row>
    <row r="42" spans="1:17" ht="15.75" customHeight="1" x14ac:dyDescent="0.3">
      <c r="A42" s="14"/>
      <c r="B42" s="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0" t="str">
        <f t="shared" si="2"/>
        <v/>
      </c>
      <c r="P42" s="165"/>
      <c r="Q42" s="30">
        <f t="shared" si="1"/>
        <v>0</v>
      </c>
    </row>
    <row r="43" spans="1:17" ht="15.75" customHeight="1" x14ac:dyDescent="0.3">
      <c r="A43" s="14"/>
      <c r="B43" s="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0" t="str">
        <f t="shared" si="2"/>
        <v/>
      </c>
      <c r="P43" s="165"/>
      <c r="Q43" s="30">
        <f t="shared" si="1"/>
        <v>0</v>
      </c>
    </row>
    <row r="44" spans="1:17" ht="15.75" customHeight="1" x14ac:dyDescent="0.3">
      <c r="A44" s="14"/>
      <c r="B44" s="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0" t="str">
        <f t="shared" si="2"/>
        <v/>
      </c>
      <c r="P44" s="165"/>
      <c r="Q44" s="30">
        <f t="shared" si="1"/>
        <v>0</v>
      </c>
    </row>
  </sheetData>
  <mergeCells count="13">
    <mergeCell ref="A2:C2"/>
    <mergeCell ref="D2:K2"/>
    <mergeCell ref="N2:O2"/>
    <mergeCell ref="A3:C3"/>
    <mergeCell ref="D3:F3"/>
    <mergeCell ref="G3:I3"/>
    <mergeCell ref="J3:K3"/>
    <mergeCell ref="N3:O3"/>
    <mergeCell ref="S11:S12"/>
    <mergeCell ref="T11:T12"/>
    <mergeCell ref="S15:S16"/>
    <mergeCell ref="T15:T16"/>
    <mergeCell ref="N1:O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W44"/>
  <sheetViews>
    <sheetView workbookViewId="0">
      <selection activeCell="T11" sqref="T11:T12"/>
    </sheetView>
  </sheetViews>
  <sheetFormatPr defaultColWidth="9.109375" defaultRowHeight="17.399999999999999" x14ac:dyDescent="0.3"/>
  <cols>
    <col min="1" max="1" width="4.109375" style="13" customWidth="1"/>
    <col min="2" max="2" width="9.5546875" style="9" customWidth="1"/>
    <col min="3" max="14" width="4.6640625" style="13" customWidth="1"/>
    <col min="15" max="15" width="5.44140625" style="1" customWidth="1"/>
    <col min="16" max="16" width="7.88671875" style="3" customWidth="1"/>
    <col min="17" max="17" width="11.109375" style="1" bestFit="1" customWidth="1"/>
    <col min="18" max="18" width="9.109375" style="1"/>
    <col min="19" max="19" width="22.33203125" style="167" bestFit="1" customWidth="1"/>
    <col min="20" max="20" width="9.109375" style="127"/>
    <col min="21" max="16384" width="9.109375" style="1"/>
  </cols>
  <sheetData>
    <row r="1" spans="1:75" x14ac:dyDescent="0.3">
      <c r="N1" s="249" t="s">
        <v>83</v>
      </c>
      <c r="O1" s="250"/>
      <c r="P1" s="151">
        <v>0</v>
      </c>
      <c r="S1" s="152" t="s">
        <v>84</v>
      </c>
      <c r="T1" s="153" t="s">
        <v>85</v>
      </c>
    </row>
    <row r="2" spans="1:75" ht="15.75" customHeight="1" x14ac:dyDescent="0.3">
      <c r="A2" s="244" t="s">
        <v>86</v>
      </c>
      <c r="B2" s="245"/>
      <c r="C2" s="245"/>
      <c r="D2" s="246" t="s">
        <v>137</v>
      </c>
      <c r="E2" s="246"/>
      <c r="F2" s="246"/>
      <c r="G2" s="246"/>
      <c r="H2" s="246"/>
      <c r="I2" s="247"/>
      <c r="J2" s="247"/>
      <c r="K2" s="248"/>
      <c r="N2" s="249" t="s">
        <v>87</v>
      </c>
      <c r="O2" s="250"/>
      <c r="P2" s="151">
        <v>0</v>
      </c>
      <c r="Q2" s="154" t="s">
        <v>88</v>
      </c>
      <c r="R2" s="155"/>
      <c r="S2" s="156" t="s">
        <v>89</v>
      </c>
      <c r="T2" s="157">
        <f>MAX(O5:O36)</f>
        <v>108</v>
      </c>
    </row>
    <row r="3" spans="1:75" ht="15.75" customHeight="1" x14ac:dyDescent="0.25">
      <c r="A3" s="244" t="s">
        <v>30</v>
      </c>
      <c r="B3" s="245"/>
      <c r="C3" s="245"/>
      <c r="D3" s="251" t="s">
        <v>120</v>
      </c>
      <c r="E3" s="251"/>
      <c r="F3" s="252"/>
      <c r="G3" s="253" t="s">
        <v>90</v>
      </c>
      <c r="H3" s="254"/>
      <c r="I3" s="254"/>
      <c r="J3" s="255" t="s">
        <v>155</v>
      </c>
      <c r="K3" s="256"/>
      <c r="L3" s="158"/>
      <c r="M3" s="159"/>
      <c r="N3" s="249" t="s">
        <v>92</v>
      </c>
      <c r="O3" s="250"/>
      <c r="P3" s="160">
        <v>4</v>
      </c>
      <c r="Q3" s="161">
        <f>SUM((P1*4)+(P2*2)+P3)</f>
        <v>4</v>
      </c>
      <c r="R3" s="162"/>
      <c r="S3" s="156" t="s">
        <v>93</v>
      </c>
      <c r="T3" s="157">
        <f>MAX(C5:C36)</f>
        <v>20</v>
      </c>
    </row>
    <row r="4" spans="1:75" s="20" customFormat="1" ht="21" customHeight="1" x14ac:dyDescent="0.2">
      <c r="A4" s="115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94</v>
      </c>
      <c r="P4" s="15" t="s">
        <v>95</v>
      </c>
      <c r="Q4" s="23" t="s">
        <v>32</v>
      </c>
      <c r="R4" s="163"/>
      <c r="S4" s="156" t="s">
        <v>78</v>
      </c>
      <c r="T4" s="157" t="s">
        <v>66</v>
      </c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</row>
    <row r="5" spans="1:75" ht="15.75" customHeight="1" x14ac:dyDescent="0.3">
      <c r="A5" s="14">
        <v>1</v>
      </c>
      <c r="B5" s="8" t="s">
        <v>139</v>
      </c>
      <c r="C5" s="11">
        <v>0</v>
      </c>
      <c r="D5" s="11">
        <v>0</v>
      </c>
      <c r="E5" s="11">
        <v>0</v>
      </c>
      <c r="F5" s="11">
        <v>9</v>
      </c>
      <c r="G5" s="11">
        <v>12</v>
      </c>
      <c r="H5" s="11">
        <v>11</v>
      </c>
      <c r="I5" s="11">
        <v>10</v>
      </c>
      <c r="J5" s="11">
        <v>8</v>
      </c>
      <c r="K5" s="11">
        <v>9</v>
      </c>
      <c r="L5" s="11">
        <v>7</v>
      </c>
      <c r="M5" s="11">
        <v>0</v>
      </c>
      <c r="N5" s="12"/>
      <c r="O5" s="10">
        <f t="shared" ref="O5:O24" si="0">IF(B5="","",SUM(C5:M5)-(N5))</f>
        <v>66</v>
      </c>
      <c r="P5" s="165" t="s">
        <v>96</v>
      </c>
      <c r="Q5" s="30">
        <f t="shared" ref="Q5:Q44" si="1">SUM(C5:E5)</f>
        <v>0</v>
      </c>
      <c r="S5" s="156" t="s">
        <v>79</v>
      </c>
      <c r="T5" s="157" t="s">
        <v>66</v>
      </c>
    </row>
    <row r="6" spans="1:75" ht="15.75" customHeight="1" x14ac:dyDescent="0.3">
      <c r="A6" s="14">
        <v>2</v>
      </c>
      <c r="B6" s="8" t="s">
        <v>73</v>
      </c>
      <c r="C6" s="11">
        <v>0</v>
      </c>
      <c r="D6" s="11">
        <v>0</v>
      </c>
      <c r="E6" s="11">
        <v>9</v>
      </c>
      <c r="F6" s="11">
        <v>9</v>
      </c>
      <c r="G6" s="11">
        <v>12</v>
      </c>
      <c r="H6" s="11">
        <v>10</v>
      </c>
      <c r="I6" s="11">
        <v>9</v>
      </c>
      <c r="J6" s="11">
        <v>8</v>
      </c>
      <c r="K6" s="11">
        <v>9</v>
      </c>
      <c r="L6" s="11">
        <v>9</v>
      </c>
      <c r="M6" s="11">
        <v>0</v>
      </c>
      <c r="N6" s="12"/>
      <c r="O6" s="10">
        <f t="shared" si="0"/>
        <v>75</v>
      </c>
      <c r="P6" s="165" t="s">
        <v>96</v>
      </c>
      <c r="Q6" s="30">
        <f t="shared" si="1"/>
        <v>9</v>
      </c>
      <c r="S6" s="156" t="s">
        <v>103</v>
      </c>
      <c r="T6" s="157">
        <v>35</v>
      </c>
    </row>
    <row r="7" spans="1:75" ht="15.75" customHeight="1" x14ac:dyDescent="0.3">
      <c r="A7" s="14">
        <v>3</v>
      </c>
      <c r="B7" s="8" t="s">
        <v>140</v>
      </c>
      <c r="C7" s="14">
        <v>12</v>
      </c>
      <c r="D7" s="14">
        <v>0</v>
      </c>
      <c r="E7" s="14">
        <v>6</v>
      </c>
      <c r="F7" s="14">
        <v>9</v>
      </c>
      <c r="G7" s="14">
        <v>12</v>
      </c>
      <c r="H7" s="14">
        <v>10</v>
      </c>
      <c r="I7" s="14">
        <v>9</v>
      </c>
      <c r="J7" s="14">
        <v>9</v>
      </c>
      <c r="K7" s="14">
        <v>8</v>
      </c>
      <c r="L7" s="14">
        <v>7</v>
      </c>
      <c r="M7" s="14">
        <v>0</v>
      </c>
      <c r="N7" s="14"/>
      <c r="O7" s="10">
        <f t="shared" si="0"/>
        <v>82</v>
      </c>
      <c r="P7" s="165" t="s">
        <v>96</v>
      </c>
      <c r="Q7" s="30">
        <f t="shared" si="1"/>
        <v>18</v>
      </c>
      <c r="S7" s="156" t="s">
        <v>97</v>
      </c>
      <c r="T7" s="157" t="s">
        <v>66</v>
      </c>
    </row>
    <row r="8" spans="1:75" ht="15.75" customHeight="1" x14ac:dyDescent="0.3">
      <c r="A8" s="14">
        <v>4</v>
      </c>
      <c r="B8" s="8" t="s">
        <v>49</v>
      </c>
      <c r="C8" s="11">
        <v>20</v>
      </c>
      <c r="D8" s="11">
        <v>9</v>
      </c>
      <c r="E8" s="11">
        <v>6</v>
      </c>
      <c r="F8" s="11">
        <v>9</v>
      </c>
      <c r="G8" s="11">
        <v>12</v>
      </c>
      <c r="H8" s="11">
        <v>12</v>
      </c>
      <c r="I8" s="11">
        <v>9</v>
      </c>
      <c r="J8" s="11">
        <v>9</v>
      </c>
      <c r="K8" s="11">
        <v>10</v>
      </c>
      <c r="L8" s="11">
        <v>9</v>
      </c>
      <c r="M8" s="11">
        <v>3</v>
      </c>
      <c r="N8" s="12"/>
      <c r="O8" s="10">
        <f t="shared" si="0"/>
        <v>108</v>
      </c>
      <c r="P8" s="165" t="s">
        <v>96</v>
      </c>
      <c r="Q8" s="30">
        <f t="shared" si="1"/>
        <v>35</v>
      </c>
      <c r="S8" s="156" t="s">
        <v>153</v>
      </c>
      <c r="T8" s="157" t="s">
        <v>66</v>
      </c>
    </row>
    <row r="9" spans="1:75" ht="15.75" customHeight="1" x14ac:dyDescent="0.3">
      <c r="A9" s="14">
        <v>5</v>
      </c>
      <c r="B9" s="166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  <c r="O9" s="10" t="str">
        <f t="shared" si="0"/>
        <v/>
      </c>
      <c r="P9" s="165"/>
      <c r="Q9" s="30">
        <f t="shared" si="1"/>
        <v>0</v>
      </c>
      <c r="S9" s="156" t="s">
        <v>98</v>
      </c>
      <c r="T9" s="157">
        <v>331</v>
      </c>
    </row>
    <row r="10" spans="1:75" ht="15.75" customHeight="1" x14ac:dyDescent="0.3">
      <c r="A10" s="14">
        <v>6</v>
      </c>
      <c r="B10" s="166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0" t="str">
        <f t="shared" si="0"/>
        <v/>
      </c>
      <c r="P10" s="165"/>
      <c r="Q10" s="30">
        <f t="shared" si="1"/>
        <v>0</v>
      </c>
      <c r="S10" s="156" t="s">
        <v>154</v>
      </c>
      <c r="T10" s="173">
        <v>331</v>
      </c>
    </row>
    <row r="11" spans="1:75" ht="15.75" customHeight="1" x14ac:dyDescent="0.3">
      <c r="A11" s="14">
        <v>7</v>
      </c>
      <c r="B11" s="8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10" t="str">
        <f t="shared" si="0"/>
        <v/>
      </c>
      <c r="P11" s="165"/>
      <c r="Q11" s="30">
        <f t="shared" si="1"/>
        <v>0</v>
      </c>
      <c r="S11" s="260"/>
      <c r="T11" s="263"/>
    </row>
    <row r="12" spans="1:75" ht="15.75" customHeight="1" x14ac:dyDescent="0.3">
      <c r="A12" s="14">
        <v>8</v>
      </c>
      <c r="B12" s="16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10" t="str">
        <f t="shared" si="0"/>
        <v/>
      </c>
      <c r="P12" s="165"/>
      <c r="Q12" s="30">
        <f t="shared" si="1"/>
        <v>0</v>
      </c>
      <c r="S12" s="261"/>
      <c r="T12" s="263"/>
    </row>
    <row r="13" spans="1:75" ht="15.75" customHeight="1" x14ac:dyDescent="0.3">
      <c r="A13" s="14">
        <v>9</v>
      </c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 t="str">
        <f t="shared" si="0"/>
        <v/>
      </c>
      <c r="P13" s="165"/>
      <c r="Q13" s="30">
        <f t="shared" si="1"/>
        <v>0</v>
      </c>
      <c r="S13" s="170"/>
      <c r="T13" s="170"/>
    </row>
    <row r="14" spans="1:75" ht="15.75" customHeight="1" x14ac:dyDescent="0.3">
      <c r="A14" s="14">
        <v>10</v>
      </c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 t="str">
        <f t="shared" si="0"/>
        <v/>
      </c>
      <c r="P14" s="165"/>
      <c r="Q14" s="30">
        <f t="shared" si="1"/>
        <v>0</v>
      </c>
      <c r="S14" s="171"/>
      <c r="T14" s="172"/>
    </row>
    <row r="15" spans="1:75" ht="15.75" customHeight="1" x14ac:dyDescent="0.3">
      <c r="A15" s="14">
        <v>11</v>
      </c>
      <c r="B15" s="8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0" t="str">
        <f t="shared" si="0"/>
        <v/>
      </c>
      <c r="P15" s="165"/>
      <c r="Q15" s="30">
        <f t="shared" si="1"/>
        <v>0</v>
      </c>
      <c r="R15" s="168"/>
      <c r="S15" s="257"/>
      <c r="T15" s="259"/>
    </row>
    <row r="16" spans="1:75" ht="15.75" customHeight="1" x14ac:dyDescent="0.3">
      <c r="A16" s="14">
        <v>12</v>
      </c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 t="str">
        <f t="shared" si="0"/>
        <v/>
      </c>
      <c r="P16" s="165"/>
      <c r="Q16" s="30">
        <f t="shared" si="1"/>
        <v>0</v>
      </c>
      <c r="S16" s="258"/>
      <c r="T16" s="258"/>
    </row>
    <row r="17" spans="1:17" ht="15.75" customHeight="1" x14ac:dyDescent="0.3">
      <c r="A17" s="14">
        <v>13</v>
      </c>
      <c r="B17" s="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0" t="str">
        <f t="shared" si="0"/>
        <v/>
      </c>
      <c r="P17" s="165"/>
      <c r="Q17" s="30">
        <f t="shared" si="1"/>
        <v>0</v>
      </c>
    </row>
    <row r="18" spans="1:17" ht="15.75" customHeight="1" x14ac:dyDescent="0.3">
      <c r="A18" s="14">
        <v>14</v>
      </c>
      <c r="B18" s="8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0" t="str">
        <f t="shared" si="0"/>
        <v/>
      </c>
      <c r="P18" s="165"/>
      <c r="Q18" s="30">
        <f t="shared" si="1"/>
        <v>0</v>
      </c>
    </row>
    <row r="19" spans="1:17" ht="15.75" customHeight="1" x14ac:dyDescent="0.3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65"/>
      <c r="Q19" s="30">
        <f t="shared" si="1"/>
        <v>0</v>
      </c>
    </row>
    <row r="20" spans="1:17" ht="15.75" customHeight="1" x14ac:dyDescent="0.3">
      <c r="A20" s="14">
        <v>16</v>
      </c>
      <c r="B20" s="8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0" t="str">
        <f t="shared" si="0"/>
        <v/>
      </c>
      <c r="P20" s="165"/>
      <c r="Q20" s="30">
        <f t="shared" si="1"/>
        <v>0</v>
      </c>
    </row>
    <row r="21" spans="1:17" ht="15.75" customHeight="1" x14ac:dyDescent="0.3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 t="str">
        <f t="shared" si="0"/>
        <v/>
      </c>
      <c r="P21" s="165"/>
      <c r="Q21" s="30">
        <f t="shared" si="1"/>
        <v>0</v>
      </c>
    </row>
    <row r="22" spans="1:17" ht="15.75" customHeight="1" x14ac:dyDescent="0.3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 t="str">
        <f t="shared" si="0"/>
        <v/>
      </c>
      <c r="P22" s="165"/>
      <c r="Q22" s="30">
        <f t="shared" si="1"/>
        <v>0</v>
      </c>
    </row>
    <row r="23" spans="1:17" ht="15.75" customHeight="1" x14ac:dyDescent="0.3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 t="str">
        <f t="shared" si="0"/>
        <v/>
      </c>
      <c r="P23" s="165"/>
      <c r="Q23" s="30">
        <f t="shared" si="1"/>
        <v>0</v>
      </c>
    </row>
    <row r="24" spans="1:17" ht="15.75" customHeight="1" x14ac:dyDescent="0.3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 t="str">
        <f t="shared" si="0"/>
        <v/>
      </c>
      <c r="P24" s="165"/>
      <c r="Q24" s="30">
        <f t="shared" si="1"/>
        <v>0</v>
      </c>
    </row>
    <row r="25" spans="1:17" ht="15.75" customHeight="1" x14ac:dyDescent="0.3">
      <c r="A25" s="14">
        <v>21</v>
      </c>
      <c r="B25" s="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0"/>
      <c r="P25" s="165"/>
      <c r="Q25" s="30">
        <f t="shared" si="1"/>
        <v>0</v>
      </c>
    </row>
    <row r="26" spans="1:17" ht="15.75" customHeight="1" x14ac:dyDescent="0.3">
      <c r="A26" s="14">
        <v>22</v>
      </c>
      <c r="B26" s="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0"/>
      <c r="P26" s="165"/>
      <c r="Q26" s="30">
        <f t="shared" si="1"/>
        <v>0</v>
      </c>
    </row>
    <row r="27" spans="1:17" ht="15.75" customHeight="1" x14ac:dyDescent="0.3">
      <c r="A27" s="14">
        <v>23</v>
      </c>
      <c r="B27" s="8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0"/>
      <c r="P27" s="169"/>
      <c r="Q27" s="30">
        <f t="shared" si="1"/>
        <v>0</v>
      </c>
    </row>
    <row r="28" spans="1:17" ht="15.75" customHeight="1" x14ac:dyDescent="0.3">
      <c r="A28" s="14">
        <v>24</v>
      </c>
      <c r="B28" s="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0"/>
      <c r="P28" s="165"/>
      <c r="Q28" s="30">
        <f t="shared" si="1"/>
        <v>0</v>
      </c>
    </row>
    <row r="29" spans="1:17" ht="15.75" customHeight="1" x14ac:dyDescent="0.3">
      <c r="A29" s="14">
        <v>25</v>
      </c>
      <c r="B29" s="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0" t="str">
        <f t="shared" ref="O29:O44" si="2">IF(B29="","",SUM(C29:M29)-(N29))</f>
        <v/>
      </c>
      <c r="P29" s="165"/>
      <c r="Q29" s="30">
        <f t="shared" si="1"/>
        <v>0</v>
      </c>
    </row>
    <row r="30" spans="1:17" ht="15.75" customHeight="1" x14ac:dyDescent="0.3">
      <c r="A30" s="14">
        <v>26</v>
      </c>
      <c r="B30" s="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0" t="str">
        <f t="shared" si="2"/>
        <v/>
      </c>
      <c r="P30" s="165"/>
      <c r="Q30" s="30">
        <f t="shared" si="1"/>
        <v>0</v>
      </c>
    </row>
    <row r="31" spans="1:17" ht="15.75" customHeight="1" x14ac:dyDescent="0.3">
      <c r="A31" s="14">
        <v>27</v>
      </c>
      <c r="B31" s="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0" t="str">
        <f t="shared" si="2"/>
        <v/>
      </c>
      <c r="P31" s="165"/>
      <c r="Q31" s="30">
        <f t="shared" si="1"/>
        <v>0</v>
      </c>
    </row>
    <row r="32" spans="1:17" ht="15.75" customHeight="1" x14ac:dyDescent="0.3">
      <c r="A32" s="14">
        <v>28</v>
      </c>
      <c r="B32" s="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0" t="str">
        <f t="shared" si="2"/>
        <v/>
      </c>
      <c r="P32" s="165"/>
      <c r="Q32" s="30">
        <f t="shared" si="1"/>
        <v>0</v>
      </c>
    </row>
    <row r="33" spans="1:17" ht="15.75" customHeight="1" x14ac:dyDescent="0.3">
      <c r="A33" s="14">
        <v>29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0" t="str">
        <f t="shared" si="2"/>
        <v/>
      </c>
      <c r="P33" s="165"/>
      <c r="Q33" s="30">
        <f t="shared" si="1"/>
        <v>0</v>
      </c>
    </row>
    <row r="34" spans="1:17" ht="15.75" customHeight="1" x14ac:dyDescent="0.3">
      <c r="A34" s="14">
        <v>30</v>
      </c>
      <c r="B34" s="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0" t="str">
        <f t="shared" si="2"/>
        <v/>
      </c>
      <c r="P34" s="165"/>
      <c r="Q34" s="30">
        <f t="shared" si="1"/>
        <v>0</v>
      </c>
    </row>
    <row r="35" spans="1:17" ht="15.75" customHeight="1" x14ac:dyDescent="0.3">
      <c r="A35" s="14">
        <v>31</v>
      </c>
      <c r="B35" s="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0" t="str">
        <f t="shared" si="2"/>
        <v/>
      </c>
      <c r="P35" s="165"/>
      <c r="Q35" s="30">
        <f t="shared" si="1"/>
        <v>0</v>
      </c>
    </row>
    <row r="36" spans="1:17" ht="15.75" customHeight="1" x14ac:dyDescent="0.3">
      <c r="A36" s="14">
        <v>32</v>
      </c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0" t="str">
        <f t="shared" si="2"/>
        <v/>
      </c>
      <c r="P36" s="165"/>
      <c r="Q36" s="30">
        <f t="shared" si="1"/>
        <v>0</v>
      </c>
    </row>
    <row r="37" spans="1:17" ht="15.75" customHeight="1" x14ac:dyDescent="0.3">
      <c r="A37" s="14"/>
      <c r="B37" s="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0" t="str">
        <f t="shared" si="2"/>
        <v/>
      </c>
      <c r="P37" s="165"/>
      <c r="Q37" s="30">
        <f t="shared" si="1"/>
        <v>0</v>
      </c>
    </row>
    <row r="38" spans="1:17" ht="15.75" customHeight="1" x14ac:dyDescent="0.3">
      <c r="A38" s="14"/>
      <c r="B38" s="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0" t="str">
        <f t="shared" si="2"/>
        <v/>
      </c>
      <c r="P38" s="165"/>
      <c r="Q38" s="30">
        <f t="shared" si="1"/>
        <v>0</v>
      </c>
    </row>
    <row r="39" spans="1:17" ht="15.75" customHeight="1" x14ac:dyDescent="0.3">
      <c r="A39" s="14"/>
      <c r="B39" s="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0" t="str">
        <f t="shared" si="2"/>
        <v/>
      </c>
      <c r="P39" s="165"/>
      <c r="Q39" s="30">
        <f t="shared" si="1"/>
        <v>0</v>
      </c>
    </row>
    <row r="40" spans="1:17" ht="15.75" customHeight="1" x14ac:dyDescent="0.3">
      <c r="A40" s="14"/>
      <c r="B40" s="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0" t="str">
        <f t="shared" si="2"/>
        <v/>
      </c>
      <c r="P40" s="165"/>
      <c r="Q40" s="30">
        <f t="shared" si="1"/>
        <v>0</v>
      </c>
    </row>
    <row r="41" spans="1:17" ht="15.75" customHeight="1" x14ac:dyDescent="0.3">
      <c r="A41" s="14"/>
      <c r="B41" s="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  <c r="O41" s="10" t="str">
        <f t="shared" si="2"/>
        <v/>
      </c>
      <c r="P41" s="165"/>
      <c r="Q41" s="30">
        <f t="shared" si="1"/>
        <v>0</v>
      </c>
    </row>
    <row r="42" spans="1:17" ht="15.75" customHeight="1" x14ac:dyDescent="0.3">
      <c r="A42" s="14"/>
      <c r="B42" s="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0" t="str">
        <f t="shared" si="2"/>
        <v/>
      </c>
      <c r="P42" s="165"/>
      <c r="Q42" s="30">
        <f t="shared" si="1"/>
        <v>0</v>
      </c>
    </row>
    <row r="43" spans="1:17" ht="15.75" customHeight="1" x14ac:dyDescent="0.3">
      <c r="A43" s="14"/>
      <c r="B43" s="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0" t="str">
        <f t="shared" si="2"/>
        <v/>
      </c>
      <c r="P43" s="165"/>
      <c r="Q43" s="30">
        <f t="shared" si="1"/>
        <v>0</v>
      </c>
    </row>
    <row r="44" spans="1:17" ht="15.75" customHeight="1" x14ac:dyDescent="0.3">
      <c r="A44" s="14"/>
      <c r="B44" s="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0" t="str">
        <f t="shared" si="2"/>
        <v/>
      </c>
      <c r="P44" s="165"/>
      <c r="Q44" s="30">
        <f t="shared" si="1"/>
        <v>0</v>
      </c>
    </row>
  </sheetData>
  <mergeCells count="13">
    <mergeCell ref="S11:S12"/>
    <mergeCell ref="T11:T12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W44"/>
  <sheetViews>
    <sheetView workbookViewId="0">
      <selection activeCell="T18" sqref="T18"/>
    </sheetView>
  </sheetViews>
  <sheetFormatPr defaultColWidth="9.109375" defaultRowHeight="17.399999999999999" x14ac:dyDescent="0.3"/>
  <cols>
    <col min="1" max="1" width="4.109375" style="13" customWidth="1"/>
    <col min="2" max="2" width="9.5546875" style="9" customWidth="1"/>
    <col min="3" max="14" width="4.6640625" style="13" customWidth="1"/>
    <col min="15" max="15" width="5.44140625" style="1" customWidth="1"/>
    <col min="16" max="16" width="7.88671875" style="3" customWidth="1"/>
    <col min="17" max="17" width="11.109375" style="1" bestFit="1" customWidth="1"/>
    <col min="18" max="18" width="9.109375" style="1"/>
    <col min="19" max="19" width="22.33203125" style="167" bestFit="1" customWidth="1"/>
    <col min="20" max="20" width="9.109375" style="127"/>
    <col min="21" max="16384" width="9.109375" style="1"/>
  </cols>
  <sheetData>
    <row r="1" spans="1:75" x14ac:dyDescent="0.3">
      <c r="N1" s="249" t="s">
        <v>83</v>
      </c>
      <c r="O1" s="250"/>
      <c r="P1" s="151"/>
      <c r="S1" s="152" t="s">
        <v>84</v>
      </c>
      <c r="T1" s="153" t="s">
        <v>85</v>
      </c>
    </row>
    <row r="2" spans="1:75" ht="15.75" customHeight="1" x14ac:dyDescent="0.3">
      <c r="A2" s="244" t="s">
        <v>86</v>
      </c>
      <c r="B2" s="245"/>
      <c r="C2" s="245"/>
      <c r="D2" s="246" t="s">
        <v>117</v>
      </c>
      <c r="E2" s="246"/>
      <c r="F2" s="246"/>
      <c r="G2" s="246"/>
      <c r="H2" s="246"/>
      <c r="I2" s="247"/>
      <c r="J2" s="247"/>
      <c r="K2" s="248"/>
      <c r="N2" s="249" t="s">
        <v>87</v>
      </c>
      <c r="O2" s="250"/>
      <c r="P2" s="151">
        <v>0</v>
      </c>
      <c r="Q2" s="154" t="s">
        <v>88</v>
      </c>
      <c r="R2" s="155"/>
      <c r="S2" s="156" t="s">
        <v>89</v>
      </c>
      <c r="T2" s="157">
        <f>MAX(O5:O36)</f>
        <v>94</v>
      </c>
    </row>
    <row r="3" spans="1:75" ht="15.75" customHeight="1" x14ac:dyDescent="0.25">
      <c r="A3" s="244" t="s">
        <v>30</v>
      </c>
      <c r="B3" s="245"/>
      <c r="C3" s="245"/>
      <c r="D3" s="251" t="s">
        <v>156</v>
      </c>
      <c r="E3" s="251"/>
      <c r="F3" s="252"/>
      <c r="G3" s="253" t="s">
        <v>90</v>
      </c>
      <c r="H3" s="254"/>
      <c r="I3" s="254"/>
      <c r="J3" s="255" t="s">
        <v>91</v>
      </c>
      <c r="K3" s="256"/>
      <c r="L3" s="158"/>
      <c r="M3" s="159"/>
      <c r="N3" s="249" t="s">
        <v>92</v>
      </c>
      <c r="O3" s="250"/>
      <c r="P3" s="160">
        <v>4</v>
      </c>
      <c r="Q3" s="161">
        <f>SUM((P1*4)+(P2*2)+P3)</f>
        <v>4</v>
      </c>
      <c r="R3" s="162"/>
      <c r="S3" s="156" t="s">
        <v>93</v>
      </c>
      <c r="T3" s="157">
        <f>MAX(C5:C36)</f>
        <v>14</v>
      </c>
    </row>
    <row r="4" spans="1:75" s="20" customFormat="1" ht="21" customHeight="1" x14ac:dyDescent="0.2">
      <c r="A4" s="115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94</v>
      </c>
      <c r="P4" s="15" t="s">
        <v>95</v>
      </c>
      <c r="Q4" s="23" t="s">
        <v>32</v>
      </c>
      <c r="R4" s="163"/>
      <c r="S4" s="156" t="s">
        <v>78</v>
      </c>
      <c r="T4" s="157">
        <v>82</v>
      </c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</row>
    <row r="5" spans="1:75" ht="15.75" customHeight="1" x14ac:dyDescent="0.3">
      <c r="A5" s="14">
        <v>1</v>
      </c>
      <c r="B5" s="8" t="s">
        <v>59</v>
      </c>
      <c r="C5" s="11">
        <v>12</v>
      </c>
      <c r="D5" s="11">
        <v>9</v>
      </c>
      <c r="E5" s="11">
        <v>6</v>
      </c>
      <c r="F5" s="11">
        <v>9</v>
      </c>
      <c r="G5" s="11">
        <v>0</v>
      </c>
      <c r="H5" s="11">
        <v>10</v>
      </c>
      <c r="I5" s="11">
        <v>9</v>
      </c>
      <c r="J5" s="11">
        <v>9</v>
      </c>
      <c r="K5" s="11">
        <v>9</v>
      </c>
      <c r="L5" s="11">
        <v>7</v>
      </c>
      <c r="M5" s="11">
        <v>0</v>
      </c>
      <c r="N5" s="12"/>
      <c r="O5" s="10">
        <f t="shared" ref="O5:O24" si="0">IF(B5="","",SUM(C5:M5)-(N5))</f>
        <v>80</v>
      </c>
      <c r="P5" s="165" t="s">
        <v>96</v>
      </c>
      <c r="Q5" s="30">
        <f t="shared" ref="Q5:Q44" si="1">SUM(C5:E5)</f>
        <v>27</v>
      </c>
      <c r="S5" s="156" t="s">
        <v>79</v>
      </c>
      <c r="T5" s="157" t="s">
        <v>66</v>
      </c>
    </row>
    <row r="6" spans="1:75" ht="15.75" customHeight="1" x14ac:dyDescent="0.3">
      <c r="A6" s="14">
        <v>2</v>
      </c>
      <c r="B6" s="8" t="s">
        <v>127</v>
      </c>
      <c r="C6" s="11">
        <v>12</v>
      </c>
      <c r="D6" s="11">
        <v>9</v>
      </c>
      <c r="E6" s="11">
        <v>6</v>
      </c>
      <c r="F6" s="11">
        <v>9</v>
      </c>
      <c r="G6" s="11">
        <v>13</v>
      </c>
      <c r="H6" s="11">
        <v>11</v>
      </c>
      <c r="I6" s="11">
        <v>9</v>
      </c>
      <c r="J6" s="11">
        <v>8</v>
      </c>
      <c r="K6" s="11">
        <v>10</v>
      </c>
      <c r="L6" s="11">
        <v>7</v>
      </c>
      <c r="M6" s="11">
        <v>0</v>
      </c>
      <c r="N6" s="12"/>
      <c r="O6" s="10">
        <f t="shared" si="0"/>
        <v>94</v>
      </c>
      <c r="P6" s="165" t="s">
        <v>96</v>
      </c>
      <c r="Q6" s="30">
        <f t="shared" si="1"/>
        <v>27</v>
      </c>
      <c r="S6" s="156" t="s">
        <v>103</v>
      </c>
      <c r="T6" s="157">
        <v>28</v>
      </c>
    </row>
    <row r="7" spans="1:75" ht="15.75" customHeight="1" x14ac:dyDescent="0.3">
      <c r="A7" s="14">
        <v>3</v>
      </c>
      <c r="B7" s="8" t="s">
        <v>128</v>
      </c>
      <c r="C7" s="14">
        <v>12</v>
      </c>
      <c r="D7" s="14">
        <v>9</v>
      </c>
      <c r="E7" s="14">
        <v>6</v>
      </c>
      <c r="F7" s="14">
        <v>9</v>
      </c>
      <c r="G7" s="14">
        <v>12</v>
      </c>
      <c r="H7" s="14">
        <v>10</v>
      </c>
      <c r="I7" s="14">
        <v>9</v>
      </c>
      <c r="J7" s="14">
        <v>10</v>
      </c>
      <c r="K7" s="14">
        <v>9</v>
      </c>
      <c r="L7" s="14">
        <v>6</v>
      </c>
      <c r="M7" s="14">
        <v>0</v>
      </c>
      <c r="N7" s="14"/>
      <c r="O7" s="10">
        <f t="shared" si="0"/>
        <v>92</v>
      </c>
      <c r="P7" s="165" t="s">
        <v>96</v>
      </c>
      <c r="Q7" s="30">
        <f t="shared" si="1"/>
        <v>27</v>
      </c>
      <c r="S7" s="156" t="s">
        <v>97</v>
      </c>
      <c r="T7" s="157">
        <v>322</v>
      </c>
    </row>
    <row r="8" spans="1:75" ht="15.75" customHeight="1" x14ac:dyDescent="0.3">
      <c r="A8" s="14">
        <v>4</v>
      </c>
      <c r="B8" s="8" t="s">
        <v>129</v>
      </c>
      <c r="C8" s="11">
        <v>13</v>
      </c>
      <c r="D8" s="11">
        <v>9</v>
      </c>
      <c r="E8" s="11">
        <v>6</v>
      </c>
      <c r="F8" s="11">
        <v>9</v>
      </c>
      <c r="G8" s="11">
        <v>12</v>
      </c>
      <c r="H8" s="11">
        <v>11</v>
      </c>
      <c r="I8" s="11">
        <v>10</v>
      </c>
      <c r="J8" s="11">
        <v>9</v>
      </c>
      <c r="K8" s="11">
        <v>9</v>
      </c>
      <c r="L8" s="11">
        <v>6</v>
      </c>
      <c r="M8" s="11">
        <v>0</v>
      </c>
      <c r="N8" s="12"/>
      <c r="O8" s="10">
        <f t="shared" si="0"/>
        <v>94</v>
      </c>
      <c r="P8" s="165" t="s">
        <v>96</v>
      </c>
      <c r="Q8" s="30">
        <f t="shared" si="1"/>
        <v>28</v>
      </c>
      <c r="S8" s="156" t="s">
        <v>153</v>
      </c>
      <c r="T8" s="157" t="s">
        <v>66</v>
      </c>
    </row>
    <row r="9" spans="1:75" ht="15.75" customHeight="1" x14ac:dyDescent="0.3">
      <c r="A9" s="14">
        <v>5</v>
      </c>
      <c r="B9" s="166">
        <v>28</v>
      </c>
      <c r="C9" s="11">
        <v>12</v>
      </c>
      <c r="D9" s="11">
        <v>9</v>
      </c>
      <c r="E9" s="11">
        <v>0</v>
      </c>
      <c r="F9" s="11">
        <v>8</v>
      </c>
      <c r="G9" s="11">
        <v>15</v>
      </c>
      <c r="H9" s="11">
        <v>12</v>
      </c>
      <c r="I9" s="11">
        <v>8</v>
      </c>
      <c r="J9" s="11">
        <v>8</v>
      </c>
      <c r="K9" s="11">
        <v>9</v>
      </c>
      <c r="L9" s="11">
        <v>6</v>
      </c>
      <c r="M9" s="11"/>
      <c r="N9" s="12"/>
      <c r="O9" s="10">
        <f t="shared" si="0"/>
        <v>87</v>
      </c>
      <c r="P9" s="165" t="s">
        <v>99</v>
      </c>
      <c r="Q9" s="30">
        <f t="shared" si="1"/>
        <v>21</v>
      </c>
      <c r="S9" s="156" t="s">
        <v>98</v>
      </c>
      <c r="T9" s="157">
        <v>360</v>
      </c>
    </row>
    <row r="10" spans="1:75" ht="15.75" customHeight="1" x14ac:dyDescent="0.3">
      <c r="A10" s="14">
        <v>6</v>
      </c>
      <c r="B10" s="166">
        <v>31</v>
      </c>
      <c r="C10" s="11">
        <v>0</v>
      </c>
      <c r="D10" s="11">
        <v>9</v>
      </c>
      <c r="E10" s="11">
        <v>6</v>
      </c>
      <c r="F10" s="11">
        <v>9</v>
      </c>
      <c r="G10" s="11">
        <v>0</v>
      </c>
      <c r="H10" s="11">
        <v>12</v>
      </c>
      <c r="I10" s="11">
        <v>9</v>
      </c>
      <c r="J10" s="11">
        <v>8</v>
      </c>
      <c r="K10" s="11">
        <v>9</v>
      </c>
      <c r="L10" s="11">
        <v>7</v>
      </c>
      <c r="M10" s="11"/>
      <c r="N10" s="12"/>
      <c r="O10" s="10">
        <f t="shared" si="0"/>
        <v>69</v>
      </c>
      <c r="P10" s="165" t="s">
        <v>99</v>
      </c>
      <c r="Q10" s="30">
        <f t="shared" si="1"/>
        <v>15</v>
      </c>
      <c r="S10" s="156" t="s">
        <v>154</v>
      </c>
      <c r="T10" s="173">
        <v>682</v>
      </c>
    </row>
    <row r="11" spans="1:75" ht="15.75" customHeight="1" x14ac:dyDescent="0.3">
      <c r="A11" s="14">
        <v>7</v>
      </c>
      <c r="B11" s="8">
        <v>33</v>
      </c>
      <c r="C11" s="11">
        <v>0</v>
      </c>
      <c r="D11" s="11">
        <v>9</v>
      </c>
      <c r="E11" s="11">
        <v>7</v>
      </c>
      <c r="F11" s="11">
        <v>9</v>
      </c>
      <c r="G11" s="11">
        <v>9</v>
      </c>
      <c r="H11" s="11">
        <v>12</v>
      </c>
      <c r="I11" s="11">
        <v>8</v>
      </c>
      <c r="J11" s="11">
        <v>9</v>
      </c>
      <c r="K11" s="11">
        <v>12</v>
      </c>
      <c r="L11" s="11">
        <v>6</v>
      </c>
      <c r="M11" s="11"/>
      <c r="N11" s="12"/>
      <c r="O11" s="10">
        <f t="shared" si="0"/>
        <v>81</v>
      </c>
      <c r="P11" s="165" t="s">
        <v>99</v>
      </c>
      <c r="Q11" s="30">
        <f t="shared" si="1"/>
        <v>16</v>
      </c>
      <c r="S11" s="260" t="s">
        <v>105</v>
      </c>
      <c r="T11" s="262">
        <f>SUM(Q5:Q12)</f>
        <v>191</v>
      </c>
    </row>
    <row r="12" spans="1:75" ht="15.75" customHeight="1" x14ac:dyDescent="0.3">
      <c r="A12" s="14">
        <v>8</v>
      </c>
      <c r="B12" s="166">
        <v>40</v>
      </c>
      <c r="C12" s="11">
        <v>14</v>
      </c>
      <c r="D12" s="11">
        <v>10</v>
      </c>
      <c r="E12" s="11">
        <v>6</v>
      </c>
      <c r="F12" s="11">
        <v>9</v>
      </c>
      <c r="G12" s="11">
        <v>0</v>
      </c>
      <c r="H12" s="11">
        <v>12</v>
      </c>
      <c r="I12" s="11">
        <v>9</v>
      </c>
      <c r="J12" s="11">
        <v>8</v>
      </c>
      <c r="K12" s="11">
        <v>11</v>
      </c>
      <c r="L12" s="11">
        <v>6</v>
      </c>
      <c r="M12" s="11"/>
      <c r="N12" s="12"/>
      <c r="O12" s="10">
        <f t="shared" si="0"/>
        <v>85</v>
      </c>
      <c r="P12" s="165" t="s">
        <v>99</v>
      </c>
      <c r="Q12" s="30">
        <f t="shared" si="1"/>
        <v>30</v>
      </c>
      <c r="S12" s="261"/>
      <c r="T12" s="262"/>
    </row>
    <row r="13" spans="1:75" ht="15.75" customHeight="1" x14ac:dyDescent="0.3">
      <c r="A13" s="14">
        <v>9</v>
      </c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 t="str">
        <f t="shared" si="0"/>
        <v/>
      </c>
      <c r="P13" s="165"/>
      <c r="Q13" s="30">
        <f t="shared" si="1"/>
        <v>0</v>
      </c>
      <c r="S13" s="170"/>
      <c r="T13" s="170"/>
    </row>
    <row r="14" spans="1:75" ht="15.75" customHeight="1" x14ac:dyDescent="0.3">
      <c r="A14" s="14">
        <v>10</v>
      </c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 t="str">
        <f t="shared" si="0"/>
        <v/>
      </c>
      <c r="P14" s="165"/>
      <c r="Q14" s="30">
        <f t="shared" si="1"/>
        <v>0</v>
      </c>
      <c r="S14" s="171"/>
      <c r="T14" s="172"/>
    </row>
    <row r="15" spans="1:75" ht="15.75" customHeight="1" x14ac:dyDescent="0.3">
      <c r="A15" s="14">
        <v>11</v>
      </c>
      <c r="B15" s="8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0" t="str">
        <f t="shared" si="0"/>
        <v/>
      </c>
      <c r="P15" s="165"/>
      <c r="Q15" s="30">
        <f t="shared" si="1"/>
        <v>0</v>
      </c>
      <c r="R15" s="168"/>
      <c r="S15" s="257"/>
      <c r="T15" s="259"/>
    </row>
    <row r="16" spans="1:75" ht="15.75" customHeight="1" x14ac:dyDescent="0.3">
      <c r="A16" s="14">
        <v>12</v>
      </c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 t="str">
        <f t="shared" si="0"/>
        <v/>
      </c>
      <c r="P16" s="165"/>
      <c r="Q16" s="30">
        <f t="shared" si="1"/>
        <v>0</v>
      </c>
      <c r="S16" s="258"/>
      <c r="T16" s="258"/>
    </row>
    <row r="17" spans="1:17" ht="15.75" customHeight="1" x14ac:dyDescent="0.3">
      <c r="A17" s="14">
        <v>13</v>
      </c>
      <c r="B17" s="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0" t="str">
        <f t="shared" si="0"/>
        <v/>
      </c>
      <c r="P17" s="165"/>
      <c r="Q17" s="30">
        <f t="shared" si="1"/>
        <v>0</v>
      </c>
    </row>
    <row r="18" spans="1:17" ht="15.75" customHeight="1" x14ac:dyDescent="0.3">
      <c r="A18" s="14">
        <v>14</v>
      </c>
      <c r="B18" s="8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0" t="str">
        <f t="shared" si="0"/>
        <v/>
      </c>
      <c r="P18" s="165"/>
      <c r="Q18" s="30">
        <f t="shared" si="1"/>
        <v>0</v>
      </c>
    </row>
    <row r="19" spans="1:17" ht="15.75" customHeight="1" x14ac:dyDescent="0.3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65"/>
      <c r="Q19" s="30">
        <f t="shared" si="1"/>
        <v>0</v>
      </c>
    </row>
    <row r="20" spans="1:17" ht="15.75" customHeight="1" x14ac:dyDescent="0.3">
      <c r="A20" s="14">
        <v>16</v>
      </c>
      <c r="B20" s="8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0" t="str">
        <f t="shared" si="0"/>
        <v/>
      </c>
      <c r="P20" s="165"/>
      <c r="Q20" s="30">
        <f t="shared" si="1"/>
        <v>0</v>
      </c>
    </row>
    <row r="21" spans="1:17" ht="15.75" customHeight="1" x14ac:dyDescent="0.3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 t="str">
        <f t="shared" si="0"/>
        <v/>
      </c>
      <c r="P21" s="165"/>
      <c r="Q21" s="30">
        <f t="shared" si="1"/>
        <v>0</v>
      </c>
    </row>
    <row r="22" spans="1:17" ht="15.75" customHeight="1" x14ac:dyDescent="0.3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 t="str">
        <f t="shared" si="0"/>
        <v/>
      </c>
      <c r="P22" s="165"/>
      <c r="Q22" s="30">
        <f t="shared" si="1"/>
        <v>0</v>
      </c>
    </row>
    <row r="23" spans="1:17" ht="15.75" customHeight="1" x14ac:dyDescent="0.3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 t="str">
        <f t="shared" si="0"/>
        <v/>
      </c>
      <c r="P23" s="165"/>
      <c r="Q23" s="30">
        <f t="shared" si="1"/>
        <v>0</v>
      </c>
    </row>
    <row r="24" spans="1:17" ht="15.75" customHeight="1" x14ac:dyDescent="0.3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 t="str">
        <f t="shared" si="0"/>
        <v/>
      </c>
      <c r="P24" s="165"/>
      <c r="Q24" s="30">
        <f t="shared" si="1"/>
        <v>0</v>
      </c>
    </row>
    <row r="25" spans="1:17" ht="15.75" customHeight="1" x14ac:dyDescent="0.3">
      <c r="A25" s="14">
        <v>21</v>
      </c>
      <c r="B25" s="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0"/>
      <c r="P25" s="165"/>
      <c r="Q25" s="30">
        <f t="shared" si="1"/>
        <v>0</v>
      </c>
    </row>
    <row r="26" spans="1:17" ht="15.75" customHeight="1" x14ac:dyDescent="0.3">
      <c r="A26" s="14">
        <v>22</v>
      </c>
      <c r="B26" s="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0"/>
      <c r="P26" s="165"/>
      <c r="Q26" s="30">
        <f t="shared" si="1"/>
        <v>0</v>
      </c>
    </row>
    <row r="27" spans="1:17" ht="15.75" customHeight="1" x14ac:dyDescent="0.3">
      <c r="A27" s="14">
        <v>23</v>
      </c>
      <c r="B27" s="8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0"/>
      <c r="P27" s="169"/>
      <c r="Q27" s="30">
        <f t="shared" si="1"/>
        <v>0</v>
      </c>
    </row>
    <row r="28" spans="1:17" ht="15.75" customHeight="1" x14ac:dyDescent="0.3">
      <c r="A28" s="14">
        <v>24</v>
      </c>
      <c r="B28" s="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0"/>
      <c r="P28" s="165"/>
      <c r="Q28" s="30">
        <f t="shared" si="1"/>
        <v>0</v>
      </c>
    </row>
    <row r="29" spans="1:17" ht="15.75" customHeight="1" x14ac:dyDescent="0.3">
      <c r="A29" s="14">
        <v>25</v>
      </c>
      <c r="B29" s="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0" t="str">
        <f t="shared" ref="O29:O44" si="2">IF(B29="","",SUM(C29:M29)-(N29))</f>
        <v/>
      </c>
      <c r="P29" s="165"/>
      <c r="Q29" s="30">
        <f t="shared" si="1"/>
        <v>0</v>
      </c>
    </row>
    <row r="30" spans="1:17" ht="15.75" customHeight="1" x14ac:dyDescent="0.3">
      <c r="A30" s="14">
        <v>26</v>
      </c>
      <c r="B30" s="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0" t="str">
        <f t="shared" si="2"/>
        <v/>
      </c>
      <c r="P30" s="165"/>
      <c r="Q30" s="30">
        <f t="shared" si="1"/>
        <v>0</v>
      </c>
    </row>
    <row r="31" spans="1:17" ht="15.75" customHeight="1" x14ac:dyDescent="0.3">
      <c r="A31" s="14">
        <v>27</v>
      </c>
      <c r="B31" s="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0" t="str">
        <f t="shared" si="2"/>
        <v/>
      </c>
      <c r="P31" s="165"/>
      <c r="Q31" s="30">
        <f t="shared" si="1"/>
        <v>0</v>
      </c>
    </row>
    <row r="32" spans="1:17" ht="15.75" customHeight="1" x14ac:dyDescent="0.3">
      <c r="A32" s="14">
        <v>28</v>
      </c>
      <c r="B32" s="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0" t="str">
        <f t="shared" si="2"/>
        <v/>
      </c>
      <c r="P32" s="165"/>
      <c r="Q32" s="30">
        <f t="shared" si="1"/>
        <v>0</v>
      </c>
    </row>
    <row r="33" spans="1:17" ht="15.75" customHeight="1" x14ac:dyDescent="0.3">
      <c r="A33" s="14">
        <v>29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0" t="str">
        <f t="shared" si="2"/>
        <v/>
      </c>
      <c r="P33" s="165"/>
      <c r="Q33" s="30">
        <f t="shared" si="1"/>
        <v>0</v>
      </c>
    </row>
    <row r="34" spans="1:17" ht="15.75" customHeight="1" x14ac:dyDescent="0.3">
      <c r="A34" s="14">
        <v>30</v>
      </c>
      <c r="B34" s="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0" t="str">
        <f t="shared" si="2"/>
        <v/>
      </c>
      <c r="P34" s="165"/>
      <c r="Q34" s="30">
        <f t="shared" si="1"/>
        <v>0</v>
      </c>
    </row>
    <row r="35" spans="1:17" ht="15.75" customHeight="1" x14ac:dyDescent="0.3">
      <c r="A35" s="14">
        <v>31</v>
      </c>
      <c r="B35" s="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0" t="str">
        <f t="shared" si="2"/>
        <v/>
      </c>
      <c r="P35" s="165"/>
      <c r="Q35" s="30">
        <f t="shared" si="1"/>
        <v>0</v>
      </c>
    </row>
    <row r="36" spans="1:17" ht="15.75" customHeight="1" x14ac:dyDescent="0.3">
      <c r="A36" s="14">
        <v>32</v>
      </c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0" t="str">
        <f t="shared" si="2"/>
        <v/>
      </c>
      <c r="P36" s="165"/>
      <c r="Q36" s="30">
        <f t="shared" si="1"/>
        <v>0</v>
      </c>
    </row>
    <row r="37" spans="1:17" ht="15.75" customHeight="1" x14ac:dyDescent="0.3">
      <c r="A37" s="14"/>
      <c r="B37" s="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0" t="str">
        <f t="shared" si="2"/>
        <v/>
      </c>
      <c r="P37" s="165"/>
      <c r="Q37" s="30">
        <f t="shared" si="1"/>
        <v>0</v>
      </c>
    </row>
    <row r="38" spans="1:17" ht="15.75" customHeight="1" x14ac:dyDescent="0.3">
      <c r="A38" s="14"/>
      <c r="B38" s="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0" t="str">
        <f t="shared" si="2"/>
        <v/>
      </c>
      <c r="P38" s="165"/>
      <c r="Q38" s="30">
        <f t="shared" si="1"/>
        <v>0</v>
      </c>
    </row>
    <row r="39" spans="1:17" ht="15.75" customHeight="1" x14ac:dyDescent="0.3">
      <c r="A39" s="14"/>
      <c r="B39" s="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0" t="str">
        <f t="shared" si="2"/>
        <v/>
      </c>
      <c r="P39" s="165"/>
      <c r="Q39" s="30">
        <f t="shared" si="1"/>
        <v>0</v>
      </c>
    </row>
    <row r="40" spans="1:17" ht="15.75" customHeight="1" x14ac:dyDescent="0.3">
      <c r="A40" s="14"/>
      <c r="B40" s="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0" t="str">
        <f t="shared" si="2"/>
        <v/>
      </c>
      <c r="P40" s="165"/>
      <c r="Q40" s="30">
        <f t="shared" si="1"/>
        <v>0</v>
      </c>
    </row>
    <row r="41" spans="1:17" ht="15.75" customHeight="1" x14ac:dyDescent="0.3">
      <c r="A41" s="14"/>
      <c r="B41" s="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  <c r="O41" s="10" t="str">
        <f t="shared" si="2"/>
        <v/>
      </c>
      <c r="P41" s="165"/>
      <c r="Q41" s="30">
        <f t="shared" si="1"/>
        <v>0</v>
      </c>
    </row>
    <row r="42" spans="1:17" ht="15.75" customHeight="1" x14ac:dyDescent="0.3">
      <c r="A42" s="14"/>
      <c r="B42" s="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0" t="str">
        <f t="shared" si="2"/>
        <v/>
      </c>
      <c r="P42" s="165"/>
      <c r="Q42" s="30">
        <f t="shared" si="1"/>
        <v>0</v>
      </c>
    </row>
    <row r="43" spans="1:17" ht="15.75" customHeight="1" x14ac:dyDescent="0.3">
      <c r="A43" s="14"/>
      <c r="B43" s="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0" t="str">
        <f t="shared" si="2"/>
        <v/>
      </c>
      <c r="P43" s="165"/>
      <c r="Q43" s="30">
        <f t="shared" si="1"/>
        <v>0</v>
      </c>
    </row>
    <row r="44" spans="1:17" ht="15.75" customHeight="1" x14ac:dyDescent="0.3">
      <c r="A44" s="14"/>
      <c r="B44" s="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0" t="str">
        <f t="shared" si="2"/>
        <v/>
      </c>
      <c r="P44" s="165"/>
      <c r="Q44" s="30">
        <f t="shared" si="1"/>
        <v>0</v>
      </c>
    </row>
  </sheetData>
  <mergeCells count="13">
    <mergeCell ref="S11:S12"/>
    <mergeCell ref="T11:T12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J26"/>
  <sheetViews>
    <sheetView tabSelected="1" topLeftCell="C1" zoomScale="70" zoomScaleNormal="70" workbookViewId="0">
      <pane ySplit="1" topLeftCell="A2" activePane="bottomLeft" state="frozen"/>
      <selection pane="bottomLeft" activeCell="F13" sqref="F13"/>
    </sheetView>
  </sheetViews>
  <sheetFormatPr defaultColWidth="9.109375" defaultRowHeight="13.2" x14ac:dyDescent="0.25"/>
  <cols>
    <col min="1" max="1" width="82.109375" style="132" bestFit="1" customWidth="1"/>
    <col min="2" max="2" width="23.44140625" style="133" customWidth="1"/>
    <col min="3" max="3" width="76.6640625" style="134" bestFit="1" customWidth="1"/>
    <col min="4" max="4" width="9.109375" style="132"/>
    <col min="5" max="5" width="5" style="132" customWidth="1"/>
    <col min="6" max="16384" width="9.109375" style="132"/>
  </cols>
  <sheetData>
    <row r="1" spans="1:11" ht="30" x14ac:dyDescent="0.5">
      <c r="A1" s="190" t="s">
        <v>47</v>
      </c>
      <c r="B1" s="190"/>
      <c r="C1" s="190"/>
    </row>
    <row r="2" spans="1:11" ht="15.75" customHeight="1" x14ac:dyDescent="0.25"/>
    <row r="3" spans="1:11" s="135" customFormat="1" ht="24" customHeight="1" thickBot="1" x14ac:dyDescent="0.3">
      <c r="B3" s="136" t="s">
        <v>36</v>
      </c>
      <c r="C3" s="137" t="s">
        <v>35</v>
      </c>
    </row>
    <row r="4" spans="1:11" s="140" customFormat="1" ht="23.4" thickBot="1" x14ac:dyDescent="0.45">
      <c r="A4" s="138" t="s">
        <v>48</v>
      </c>
      <c r="B4" s="139">
        <v>122</v>
      </c>
      <c r="C4" s="275" t="s">
        <v>151</v>
      </c>
      <c r="F4" s="191" t="s">
        <v>149</v>
      </c>
      <c r="G4" s="192"/>
      <c r="H4" s="192"/>
      <c r="I4" s="192"/>
      <c r="J4" s="192"/>
      <c r="K4" s="193"/>
    </row>
    <row r="5" spans="1:11" s="140" customFormat="1" ht="25.95" customHeight="1" thickBot="1" x14ac:dyDescent="0.45">
      <c r="B5" s="141"/>
      <c r="C5" s="141"/>
      <c r="F5" s="194"/>
      <c r="G5" s="195"/>
      <c r="H5" s="195"/>
      <c r="I5" s="195"/>
      <c r="J5" s="195"/>
      <c r="K5" s="196"/>
    </row>
    <row r="6" spans="1:11" s="140" customFormat="1" ht="23.4" thickBot="1" x14ac:dyDescent="0.45">
      <c r="A6" s="142" t="s">
        <v>61</v>
      </c>
      <c r="B6" s="143">
        <v>24</v>
      </c>
      <c r="C6" s="276" t="s">
        <v>151</v>
      </c>
      <c r="F6" s="194"/>
      <c r="G6" s="195"/>
      <c r="H6" s="195"/>
      <c r="I6" s="195"/>
      <c r="J6" s="195"/>
      <c r="K6" s="196"/>
    </row>
    <row r="7" spans="1:11" s="140" customFormat="1" ht="25.95" customHeight="1" thickBot="1" x14ac:dyDescent="0.45">
      <c r="A7" s="144"/>
      <c r="B7" s="145"/>
      <c r="C7" s="145"/>
      <c r="F7" s="197">
        <v>216</v>
      </c>
      <c r="G7" s="198"/>
      <c r="H7" s="202" t="s">
        <v>184</v>
      </c>
      <c r="I7" s="198"/>
      <c r="J7" s="198"/>
      <c r="K7" s="203"/>
    </row>
    <row r="8" spans="1:11" s="140" customFormat="1" ht="23.4" thickBot="1" x14ac:dyDescent="0.45">
      <c r="A8" s="138" t="s">
        <v>78</v>
      </c>
      <c r="B8" s="139">
        <v>161</v>
      </c>
      <c r="C8" s="275" t="s">
        <v>151</v>
      </c>
      <c r="F8" s="199"/>
      <c r="G8" s="198"/>
      <c r="H8" s="204"/>
      <c r="I8" s="198"/>
      <c r="J8" s="198"/>
      <c r="K8" s="203"/>
    </row>
    <row r="9" spans="1:11" s="140" customFormat="1" ht="25.95" customHeight="1" thickBot="1" x14ac:dyDescent="0.45">
      <c r="A9" s="144"/>
      <c r="B9" s="145"/>
      <c r="C9" s="145"/>
      <c r="F9" s="199"/>
      <c r="G9" s="198"/>
      <c r="H9" s="204"/>
      <c r="I9" s="198"/>
      <c r="J9" s="198"/>
      <c r="K9" s="203"/>
    </row>
    <row r="10" spans="1:11" s="140" customFormat="1" ht="25.2" thickBot="1" x14ac:dyDescent="0.45">
      <c r="A10" s="142" t="s">
        <v>79</v>
      </c>
      <c r="B10" s="143">
        <v>63</v>
      </c>
      <c r="C10" s="278" t="s">
        <v>181</v>
      </c>
      <c r="F10" s="200"/>
      <c r="G10" s="201"/>
      <c r="H10" s="205"/>
      <c r="I10" s="201"/>
      <c r="J10" s="201"/>
      <c r="K10" s="206"/>
    </row>
    <row r="11" spans="1:11" s="140" customFormat="1" ht="11.25" customHeight="1" thickBot="1" x14ac:dyDescent="0.45">
      <c r="A11" s="144"/>
      <c r="B11" s="145"/>
      <c r="C11" s="272"/>
    </row>
    <row r="12" spans="1:11" s="140" customFormat="1" ht="25.2" thickBot="1" x14ac:dyDescent="0.45">
      <c r="A12" s="138" t="s">
        <v>80</v>
      </c>
      <c r="B12" s="139">
        <v>35</v>
      </c>
      <c r="C12" s="277" t="s">
        <v>152</v>
      </c>
    </row>
    <row r="13" spans="1:11" s="140" customFormat="1" ht="25.95" customHeight="1" thickBot="1" x14ac:dyDescent="0.45">
      <c r="A13" s="144"/>
      <c r="B13" s="145"/>
      <c r="C13" s="272"/>
    </row>
    <row r="14" spans="1:11" s="140" customFormat="1" ht="25.2" thickBot="1" x14ac:dyDescent="0.45">
      <c r="A14" s="142" t="s">
        <v>81</v>
      </c>
      <c r="B14" s="143">
        <v>903</v>
      </c>
      <c r="C14" s="278" t="s">
        <v>151</v>
      </c>
    </row>
    <row r="15" spans="1:11" s="140" customFormat="1" ht="25.95" customHeight="1" thickBot="1" x14ac:dyDescent="0.45">
      <c r="A15" s="146"/>
      <c r="B15" s="147"/>
      <c r="C15" s="273"/>
    </row>
    <row r="16" spans="1:11" s="140" customFormat="1" ht="25.2" thickBot="1" x14ac:dyDescent="0.45">
      <c r="A16" s="138" t="s">
        <v>146</v>
      </c>
      <c r="B16" s="139">
        <v>402</v>
      </c>
      <c r="C16" s="277" t="s">
        <v>184</v>
      </c>
    </row>
    <row r="17" spans="1:244" s="140" customFormat="1" ht="25.95" customHeight="1" thickBot="1" x14ac:dyDescent="0.45">
      <c r="A17" s="144"/>
      <c r="B17" s="145"/>
      <c r="C17" s="272"/>
    </row>
    <row r="18" spans="1:244" s="140" customFormat="1" ht="25.2" thickBot="1" x14ac:dyDescent="0.45">
      <c r="A18" s="142" t="s">
        <v>82</v>
      </c>
      <c r="B18" s="143">
        <v>397</v>
      </c>
      <c r="C18" s="278" t="s">
        <v>151</v>
      </c>
    </row>
    <row r="19" spans="1:244" ht="25.95" customHeight="1" thickBot="1" x14ac:dyDescent="0.45">
      <c r="C19" s="274"/>
    </row>
    <row r="20" spans="1:244" s="140" customFormat="1" ht="25.2" thickBot="1" x14ac:dyDescent="0.45">
      <c r="A20" s="149" t="s">
        <v>147</v>
      </c>
      <c r="B20" s="139">
        <v>908</v>
      </c>
      <c r="C20" s="277" t="s">
        <v>151</v>
      </c>
    </row>
    <row r="21" spans="1:244" ht="25.2" thickBot="1" x14ac:dyDescent="0.45">
      <c r="C21" s="274"/>
    </row>
    <row r="22" spans="1:244" s="140" customFormat="1" ht="25.2" thickBot="1" x14ac:dyDescent="0.45">
      <c r="A22" s="148" t="s">
        <v>148</v>
      </c>
      <c r="B22" s="143">
        <v>823</v>
      </c>
      <c r="C22" s="278" t="s">
        <v>182</v>
      </c>
    </row>
    <row r="23" spans="1:244" s="140" customFormat="1" ht="25.95" customHeight="1" thickBot="1" x14ac:dyDescent="0.45">
      <c r="A23" s="132"/>
      <c r="B23" s="133"/>
      <c r="C23" s="274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  <c r="GF23" s="132"/>
      <c r="GG23" s="132"/>
      <c r="GH23" s="132"/>
      <c r="GI23" s="132"/>
      <c r="GJ23" s="132"/>
      <c r="GK23" s="132"/>
      <c r="GL23" s="132"/>
      <c r="GM23" s="132"/>
      <c r="GN23" s="132"/>
      <c r="GO23" s="132"/>
      <c r="GP23" s="132"/>
      <c r="GQ23" s="132"/>
      <c r="GR23" s="132"/>
      <c r="GS23" s="132"/>
      <c r="GT23" s="132"/>
      <c r="GU23" s="132"/>
      <c r="GV23" s="132"/>
      <c r="GW23" s="132"/>
      <c r="GX23" s="132"/>
      <c r="GY23" s="132"/>
      <c r="GZ23" s="132"/>
      <c r="HA23" s="132"/>
      <c r="HB23" s="132"/>
      <c r="HC23" s="132"/>
      <c r="HD23" s="132"/>
      <c r="HE23" s="132"/>
      <c r="HF23" s="132"/>
      <c r="HG23" s="132"/>
      <c r="HH23" s="132"/>
      <c r="HI23" s="132"/>
      <c r="HJ23" s="132"/>
      <c r="HK23" s="132"/>
      <c r="HL23" s="132"/>
      <c r="HM23" s="132"/>
      <c r="HN23" s="132"/>
      <c r="HO23" s="132"/>
      <c r="HP23" s="132"/>
      <c r="HQ23" s="132"/>
      <c r="HR23" s="132"/>
      <c r="HS23" s="132"/>
      <c r="HT23" s="132"/>
      <c r="HU23" s="132"/>
      <c r="HV23" s="132"/>
      <c r="HW23" s="132"/>
      <c r="HX23" s="132"/>
      <c r="HY23" s="132"/>
      <c r="HZ23" s="132"/>
      <c r="IA23" s="132"/>
      <c r="IB23" s="132"/>
      <c r="IC23" s="132"/>
      <c r="ID23" s="132"/>
      <c r="IE23" s="132"/>
      <c r="IF23" s="132"/>
      <c r="IG23" s="132"/>
      <c r="IH23" s="132"/>
      <c r="II23" s="132"/>
      <c r="IJ23" s="132"/>
    </row>
    <row r="24" spans="1:244" s="140" customFormat="1" ht="25.2" thickBot="1" x14ac:dyDescent="0.45">
      <c r="A24" s="149" t="s">
        <v>150</v>
      </c>
      <c r="B24" s="139">
        <v>793</v>
      </c>
      <c r="C24" s="277" t="s">
        <v>183</v>
      </c>
    </row>
    <row r="25" spans="1:244" s="140" customFormat="1" ht="13.5" customHeight="1" x14ac:dyDescent="0.4">
      <c r="A25" s="150"/>
      <c r="B25" s="145"/>
      <c r="C25" s="145"/>
    </row>
    <row r="26" spans="1:244" ht="8.25" customHeight="1" x14ac:dyDescent="0.25"/>
  </sheetData>
  <mergeCells count="4">
    <mergeCell ref="A1:C1"/>
    <mergeCell ref="F4:K6"/>
    <mergeCell ref="F7:G10"/>
    <mergeCell ref="H7:K10"/>
  </mergeCells>
  <pageMargins left="0.70866141732283472" right="0.70866141732283472" top="1.1417322834645669" bottom="0.74803149606299213" header="0.31496062992125984" footer="0.31496062992125984"/>
  <pageSetup paperSize="9" scale="53" fitToHeight="0" orientation="landscape" r:id="rId1"/>
  <headerFooter>
    <oddHeader>&amp;L&amp;G</oddHead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W44"/>
  <sheetViews>
    <sheetView workbookViewId="0">
      <selection activeCell="T11" sqref="T11:T12"/>
    </sheetView>
  </sheetViews>
  <sheetFormatPr defaultColWidth="9.109375" defaultRowHeight="17.399999999999999" x14ac:dyDescent="0.3"/>
  <cols>
    <col min="1" max="1" width="4.109375" style="13" customWidth="1"/>
    <col min="2" max="2" width="9.5546875" style="9" customWidth="1"/>
    <col min="3" max="14" width="4.6640625" style="13" customWidth="1"/>
    <col min="15" max="15" width="5.44140625" style="1" customWidth="1"/>
    <col min="16" max="16" width="7.88671875" style="3" customWidth="1"/>
    <col min="17" max="17" width="11.109375" style="1" bestFit="1" customWidth="1"/>
    <col min="18" max="18" width="9.109375" style="1"/>
    <col min="19" max="19" width="22.33203125" style="167" bestFit="1" customWidth="1"/>
    <col min="20" max="20" width="9.109375" style="127"/>
    <col min="21" max="16384" width="9.109375" style="1"/>
  </cols>
  <sheetData>
    <row r="1" spans="1:75" x14ac:dyDescent="0.3">
      <c r="N1" s="249" t="s">
        <v>83</v>
      </c>
      <c r="O1" s="250"/>
      <c r="P1" s="151">
        <v>0</v>
      </c>
      <c r="S1" s="152" t="s">
        <v>84</v>
      </c>
      <c r="T1" s="153" t="s">
        <v>85</v>
      </c>
    </row>
    <row r="2" spans="1:75" ht="15.75" customHeight="1" x14ac:dyDescent="0.3">
      <c r="A2" s="244" t="s">
        <v>86</v>
      </c>
      <c r="B2" s="245"/>
      <c r="C2" s="245"/>
      <c r="D2" s="246" t="s">
        <v>157</v>
      </c>
      <c r="E2" s="246"/>
      <c r="F2" s="246"/>
      <c r="G2" s="246"/>
      <c r="H2" s="246"/>
      <c r="I2" s="247"/>
      <c r="J2" s="247"/>
      <c r="K2" s="248"/>
      <c r="N2" s="249" t="s">
        <v>87</v>
      </c>
      <c r="O2" s="250"/>
      <c r="P2" s="151">
        <v>5</v>
      </c>
      <c r="Q2" s="154" t="s">
        <v>88</v>
      </c>
      <c r="R2" s="155"/>
      <c r="S2" s="156" t="s">
        <v>89</v>
      </c>
      <c r="T2" s="157">
        <f>MAX(O5:O36)</f>
        <v>102</v>
      </c>
    </row>
    <row r="3" spans="1:75" ht="15.75" customHeight="1" x14ac:dyDescent="0.25">
      <c r="A3" s="244" t="s">
        <v>30</v>
      </c>
      <c r="B3" s="245"/>
      <c r="C3" s="245"/>
      <c r="D3" s="251" t="s">
        <v>163</v>
      </c>
      <c r="E3" s="251"/>
      <c r="F3" s="252"/>
      <c r="G3" s="253" t="s">
        <v>90</v>
      </c>
      <c r="H3" s="254"/>
      <c r="I3" s="254"/>
      <c r="J3" s="255" t="s">
        <v>91</v>
      </c>
      <c r="K3" s="256"/>
      <c r="L3" s="158"/>
      <c r="M3" s="159"/>
      <c r="N3" s="249" t="s">
        <v>92</v>
      </c>
      <c r="O3" s="250"/>
      <c r="P3" s="160">
        <v>0</v>
      </c>
      <c r="Q3" s="161">
        <f>SUM((P1*4)+(P2*2)+P3)</f>
        <v>10</v>
      </c>
      <c r="R3" s="162"/>
      <c r="S3" s="156" t="s">
        <v>93</v>
      </c>
      <c r="T3" s="157">
        <f>MAX(C5:C36)</f>
        <v>16</v>
      </c>
    </row>
    <row r="4" spans="1:75" s="20" customFormat="1" ht="21" customHeight="1" x14ac:dyDescent="0.2">
      <c r="A4" s="115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94</v>
      </c>
      <c r="P4" s="15" t="s">
        <v>95</v>
      </c>
      <c r="Q4" s="23" t="s">
        <v>32</v>
      </c>
      <c r="R4" s="163"/>
      <c r="S4" s="156" t="s">
        <v>78</v>
      </c>
      <c r="T4" s="157" t="s">
        <v>66</v>
      </c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</row>
    <row r="5" spans="1:75" ht="15.75" customHeight="1" x14ac:dyDescent="0.3">
      <c r="A5" s="14">
        <v>1</v>
      </c>
      <c r="B5" s="8">
        <v>43</v>
      </c>
      <c r="C5" s="11">
        <v>14</v>
      </c>
      <c r="D5" s="11">
        <v>9</v>
      </c>
      <c r="E5" s="11">
        <v>6</v>
      </c>
      <c r="F5" s="11">
        <v>9</v>
      </c>
      <c r="G5" s="11">
        <v>15</v>
      </c>
      <c r="H5" s="11">
        <v>13</v>
      </c>
      <c r="I5" s="11">
        <v>9</v>
      </c>
      <c r="J5" s="11">
        <v>10</v>
      </c>
      <c r="K5" s="11">
        <v>9</v>
      </c>
      <c r="L5" s="11">
        <v>7</v>
      </c>
      <c r="M5" s="11">
        <v>1</v>
      </c>
      <c r="N5" s="12"/>
      <c r="O5" s="10">
        <f t="shared" ref="O5:O14" si="0">IF(B5="","",SUM(C5:M5)-(N5))</f>
        <v>102</v>
      </c>
      <c r="P5" s="165" t="s">
        <v>164</v>
      </c>
      <c r="Q5" s="30">
        <f t="shared" ref="Q5:Q44" si="1">SUM(C5:E5)</f>
        <v>29</v>
      </c>
      <c r="S5" s="156" t="s">
        <v>79</v>
      </c>
      <c r="T5" s="157">
        <v>59</v>
      </c>
    </row>
    <row r="6" spans="1:75" ht="15.75" customHeight="1" x14ac:dyDescent="0.3">
      <c r="A6" s="14">
        <v>2</v>
      </c>
      <c r="B6" s="8">
        <v>51</v>
      </c>
      <c r="C6" s="14">
        <v>12</v>
      </c>
      <c r="D6" s="14">
        <v>10</v>
      </c>
      <c r="E6" s="14">
        <v>6</v>
      </c>
      <c r="F6" s="14">
        <v>9</v>
      </c>
      <c r="G6" s="14">
        <v>11</v>
      </c>
      <c r="H6" s="14">
        <v>12</v>
      </c>
      <c r="I6" s="14">
        <v>10</v>
      </c>
      <c r="J6" s="14">
        <v>10</v>
      </c>
      <c r="K6" s="14">
        <v>9</v>
      </c>
      <c r="L6" s="14">
        <v>11</v>
      </c>
      <c r="M6" s="14">
        <v>0</v>
      </c>
      <c r="N6" s="14">
        <v>1</v>
      </c>
      <c r="O6" s="10">
        <f t="shared" si="0"/>
        <v>99</v>
      </c>
      <c r="P6" s="165" t="s">
        <v>162</v>
      </c>
      <c r="Q6" s="30">
        <f t="shared" si="1"/>
        <v>28</v>
      </c>
      <c r="S6" s="156" t="s">
        <v>103</v>
      </c>
      <c r="T6" s="157" t="s">
        <v>66</v>
      </c>
    </row>
    <row r="7" spans="1:75" ht="15.75" customHeight="1" x14ac:dyDescent="0.3">
      <c r="A7" s="14">
        <v>3</v>
      </c>
      <c r="B7" s="8">
        <v>26</v>
      </c>
      <c r="C7" s="11">
        <v>15</v>
      </c>
      <c r="D7" s="11">
        <v>9</v>
      </c>
      <c r="E7" s="11">
        <v>6</v>
      </c>
      <c r="F7" s="11">
        <v>9</v>
      </c>
      <c r="G7" s="11">
        <v>13</v>
      </c>
      <c r="H7" s="11">
        <v>11</v>
      </c>
      <c r="I7" s="11">
        <v>9</v>
      </c>
      <c r="J7" s="11">
        <v>9</v>
      </c>
      <c r="K7" s="11">
        <v>7</v>
      </c>
      <c r="L7" s="11">
        <v>10</v>
      </c>
      <c r="M7" s="11">
        <v>1</v>
      </c>
      <c r="N7" s="12"/>
      <c r="O7" s="10">
        <f t="shared" si="0"/>
        <v>99</v>
      </c>
      <c r="P7" s="165" t="s">
        <v>164</v>
      </c>
      <c r="Q7" s="30">
        <f t="shared" si="1"/>
        <v>30</v>
      </c>
      <c r="S7" s="156" t="s">
        <v>97</v>
      </c>
      <c r="T7" s="157" t="s">
        <v>66</v>
      </c>
    </row>
    <row r="8" spans="1:75" ht="15.75" customHeight="1" x14ac:dyDescent="0.3">
      <c r="A8" s="14">
        <v>4</v>
      </c>
      <c r="B8" s="166">
        <v>19</v>
      </c>
      <c r="C8" s="11">
        <v>14</v>
      </c>
      <c r="D8" s="11">
        <v>9</v>
      </c>
      <c r="E8" s="11">
        <v>6</v>
      </c>
      <c r="F8" s="11">
        <v>9</v>
      </c>
      <c r="G8" s="11">
        <v>0</v>
      </c>
      <c r="H8" s="11">
        <v>14</v>
      </c>
      <c r="I8" s="11">
        <v>7</v>
      </c>
      <c r="J8" s="11">
        <v>10</v>
      </c>
      <c r="K8" s="11">
        <v>9</v>
      </c>
      <c r="L8" s="11">
        <v>9</v>
      </c>
      <c r="M8" s="11">
        <v>0</v>
      </c>
      <c r="N8" s="12"/>
      <c r="O8" s="10">
        <f t="shared" si="0"/>
        <v>87</v>
      </c>
      <c r="P8" s="165" t="s">
        <v>101</v>
      </c>
      <c r="Q8" s="30">
        <f t="shared" si="1"/>
        <v>29</v>
      </c>
      <c r="S8" s="156" t="s">
        <v>153</v>
      </c>
      <c r="T8" s="157">
        <v>380</v>
      </c>
    </row>
    <row r="9" spans="1:75" ht="15.75" customHeight="1" x14ac:dyDescent="0.3">
      <c r="A9" s="14">
        <v>5</v>
      </c>
      <c r="B9" s="8">
        <v>9</v>
      </c>
      <c r="C9" s="11">
        <v>16</v>
      </c>
      <c r="D9" s="11">
        <v>0</v>
      </c>
      <c r="E9" s="11">
        <v>6</v>
      </c>
      <c r="F9" s="11">
        <v>8</v>
      </c>
      <c r="G9" s="11">
        <v>9</v>
      </c>
      <c r="H9" s="11">
        <v>12</v>
      </c>
      <c r="I9" s="11">
        <v>8</v>
      </c>
      <c r="J9" s="11">
        <v>8</v>
      </c>
      <c r="K9" s="11">
        <v>11</v>
      </c>
      <c r="L9" s="11">
        <v>9</v>
      </c>
      <c r="M9" s="11">
        <v>0</v>
      </c>
      <c r="N9" s="12"/>
      <c r="O9" s="10">
        <f t="shared" si="0"/>
        <v>87</v>
      </c>
      <c r="P9" s="165" t="s">
        <v>102</v>
      </c>
      <c r="Q9" s="30">
        <f t="shared" si="1"/>
        <v>22</v>
      </c>
      <c r="S9" s="156" t="s">
        <v>98</v>
      </c>
      <c r="T9" s="157" t="s">
        <v>66</v>
      </c>
    </row>
    <row r="10" spans="1:75" ht="15.75" customHeight="1" x14ac:dyDescent="0.3">
      <c r="A10" s="14">
        <v>6</v>
      </c>
      <c r="B10" s="8">
        <v>56</v>
      </c>
      <c r="C10" s="11">
        <v>15</v>
      </c>
      <c r="D10" s="11">
        <v>9</v>
      </c>
      <c r="E10" s="11">
        <v>0</v>
      </c>
      <c r="F10" s="11">
        <v>9</v>
      </c>
      <c r="G10" s="11">
        <v>0</v>
      </c>
      <c r="H10" s="11">
        <v>14</v>
      </c>
      <c r="I10" s="11">
        <v>10</v>
      </c>
      <c r="J10" s="11">
        <v>10</v>
      </c>
      <c r="K10" s="11">
        <v>9</v>
      </c>
      <c r="L10" s="11">
        <v>9</v>
      </c>
      <c r="M10" s="11">
        <v>0</v>
      </c>
      <c r="N10" s="12"/>
      <c r="O10" s="10">
        <f t="shared" si="0"/>
        <v>85</v>
      </c>
      <c r="P10" s="165" t="s">
        <v>161</v>
      </c>
      <c r="Q10" s="30">
        <f t="shared" si="1"/>
        <v>24</v>
      </c>
      <c r="S10" s="156" t="s">
        <v>154</v>
      </c>
      <c r="T10" s="173">
        <v>725</v>
      </c>
    </row>
    <row r="11" spans="1:75" ht="15.75" customHeight="1" x14ac:dyDescent="0.3">
      <c r="A11" s="14">
        <v>7</v>
      </c>
      <c r="B11" s="166">
        <v>16</v>
      </c>
      <c r="C11" s="11">
        <v>14</v>
      </c>
      <c r="D11" s="11">
        <v>0</v>
      </c>
      <c r="E11" s="11">
        <v>7</v>
      </c>
      <c r="F11" s="11">
        <v>10</v>
      </c>
      <c r="G11" s="11">
        <v>0</v>
      </c>
      <c r="H11" s="11">
        <v>15</v>
      </c>
      <c r="I11" s="11">
        <v>8</v>
      </c>
      <c r="J11" s="11">
        <v>9</v>
      </c>
      <c r="K11" s="11">
        <v>10</v>
      </c>
      <c r="L11" s="11">
        <v>11</v>
      </c>
      <c r="M11" s="11">
        <v>0</v>
      </c>
      <c r="N11" s="12"/>
      <c r="O11" s="10">
        <f t="shared" si="0"/>
        <v>84</v>
      </c>
      <c r="P11" s="165" t="s">
        <v>101</v>
      </c>
      <c r="Q11" s="30">
        <f t="shared" si="1"/>
        <v>21</v>
      </c>
      <c r="S11" s="260"/>
      <c r="T11" s="264" t="s">
        <v>66</v>
      </c>
    </row>
    <row r="12" spans="1:75" ht="15.75" customHeight="1" x14ac:dyDescent="0.3">
      <c r="A12" s="14">
        <v>8</v>
      </c>
      <c r="B12" s="8">
        <v>58</v>
      </c>
      <c r="C12" s="11">
        <v>14</v>
      </c>
      <c r="D12" s="11">
        <v>0</v>
      </c>
      <c r="E12" s="11">
        <v>0</v>
      </c>
      <c r="F12" s="11">
        <v>8</v>
      </c>
      <c r="G12" s="11">
        <v>9</v>
      </c>
      <c r="H12" s="11">
        <v>12</v>
      </c>
      <c r="I12" s="11">
        <v>9</v>
      </c>
      <c r="J12" s="11">
        <v>9</v>
      </c>
      <c r="K12" s="11">
        <v>9</v>
      </c>
      <c r="L12" s="11">
        <v>12</v>
      </c>
      <c r="M12" s="11">
        <v>0</v>
      </c>
      <c r="N12" s="12"/>
      <c r="O12" s="10">
        <f t="shared" si="0"/>
        <v>82</v>
      </c>
      <c r="P12" s="165" t="s">
        <v>161</v>
      </c>
      <c r="Q12" s="30">
        <f t="shared" si="1"/>
        <v>14</v>
      </c>
      <c r="S12" s="261"/>
      <c r="T12" s="263"/>
    </row>
    <row r="13" spans="1:75" ht="15.75" customHeight="1" x14ac:dyDescent="0.3">
      <c r="A13" s="14">
        <v>9</v>
      </c>
      <c r="B13" s="8">
        <v>30</v>
      </c>
      <c r="C13" s="11">
        <v>12</v>
      </c>
      <c r="D13" s="11">
        <v>0</v>
      </c>
      <c r="E13" s="11">
        <v>7</v>
      </c>
      <c r="F13" s="11">
        <v>10</v>
      </c>
      <c r="G13" s="11">
        <v>0</v>
      </c>
      <c r="H13" s="11">
        <v>13</v>
      </c>
      <c r="I13" s="11">
        <v>8</v>
      </c>
      <c r="J13" s="11">
        <v>10</v>
      </c>
      <c r="K13" s="11">
        <v>9</v>
      </c>
      <c r="L13" s="11">
        <v>11</v>
      </c>
      <c r="M13" s="11">
        <v>0</v>
      </c>
      <c r="N13" s="12"/>
      <c r="O13" s="10">
        <f t="shared" si="0"/>
        <v>80</v>
      </c>
      <c r="P13" s="165" t="s">
        <v>162</v>
      </c>
      <c r="Q13" s="30">
        <f t="shared" si="1"/>
        <v>19</v>
      </c>
      <c r="S13" s="170"/>
      <c r="T13" s="170"/>
    </row>
    <row r="14" spans="1:75" ht="15.75" customHeight="1" x14ac:dyDescent="0.3">
      <c r="A14" s="14">
        <v>10</v>
      </c>
      <c r="B14" s="166">
        <v>47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>
        <f t="shared" si="0"/>
        <v>0</v>
      </c>
      <c r="P14" s="165" t="s">
        <v>102</v>
      </c>
      <c r="Q14" s="30">
        <f t="shared" si="1"/>
        <v>0</v>
      </c>
      <c r="S14" s="171"/>
      <c r="T14" s="172"/>
    </row>
    <row r="15" spans="1:75" ht="15.75" customHeight="1" x14ac:dyDescent="0.3">
      <c r="A15" s="14">
        <v>11</v>
      </c>
      <c r="B15" s="8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0" t="str">
        <f t="shared" ref="O15:O24" si="2">IF(B15="","",SUM(C15:M15)-(N15))</f>
        <v/>
      </c>
      <c r="P15" s="165"/>
      <c r="Q15" s="30">
        <f t="shared" si="1"/>
        <v>0</v>
      </c>
      <c r="R15" s="168"/>
      <c r="S15" s="257"/>
      <c r="T15" s="259"/>
    </row>
    <row r="16" spans="1:75" ht="15.75" customHeight="1" x14ac:dyDescent="0.3">
      <c r="A16" s="14">
        <v>12</v>
      </c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 t="str">
        <f t="shared" si="2"/>
        <v/>
      </c>
      <c r="P16" s="165"/>
      <c r="Q16" s="30">
        <f t="shared" si="1"/>
        <v>0</v>
      </c>
      <c r="S16" s="258"/>
      <c r="T16" s="258"/>
    </row>
    <row r="17" spans="1:17" ht="15.75" customHeight="1" x14ac:dyDescent="0.3">
      <c r="A17" s="14">
        <v>13</v>
      </c>
      <c r="B17" s="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0" t="str">
        <f t="shared" si="2"/>
        <v/>
      </c>
      <c r="P17" s="165"/>
      <c r="Q17" s="30">
        <f t="shared" si="1"/>
        <v>0</v>
      </c>
    </row>
    <row r="18" spans="1:17" ht="15.75" customHeight="1" x14ac:dyDescent="0.3">
      <c r="A18" s="14">
        <v>14</v>
      </c>
      <c r="B18" s="8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0" t="str">
        <f t="shared" si="2"/>
        <v/>
      </c>
      <c r="P18" s="165"/>
      <c r="Q18" s="30">
        <f t="shared" si="1"/>
        <v>0</v>
      </c>
    </row>
    <row r="19" spans="1:17" ht="15.75" customHeight="1" x14ac:dyDescent="0.3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2"/>
        <v/>
      </c>
      <c r="P19" s="165"/>
      <c r="Q19" s="30">
        <f t="shared" si="1"/>
        <v>0</v>
      </c>
    </row>
    <row r="20" spans="1:17" ht="15.75" customHeight="1" x14ac:dyDescent="0.3">
      <c r="A20" s="14">
        <v>16</v>
      </c>
      <c r="B20" s="8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0" t="str">
        <f t="shared" si="2"/>
        <v/>
      </c>
      <c r="P20" s="165"/>
      <c r="Q20" s="30">
        <f t="shared" si="1"/>
        <v>0</v>
      </c>
    </row>
    <row r="21" spans="1:17" ht="15.75" customHeight="1" x14ac:dyDescent="0.3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 t="str">
        <f t="shared" si="2"/>
        <v/>
      </c>
      <c r="P21" s="165"/>
      <c r="Q21" s="30">
        <f t="shared" si="1"/>
        <v>0</v>
      </c>
    </row>
    <row r="22" spans="1:17" ht="15.75" customHeight="1" x14ac:dyDescent="0.3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 t="str">
        <f t="shared" si="2"/>
        <v/>
      </c>
      <c r="P22" s="165"/>
      <c r="Q22" s="30">
        <f t="shared" si="1"/>
        <v>0</v>
      </c>
    </row>
    <row r="23" spans="1:17" ht="15.75" customHeight="1" x14ac:dyDescent="0.3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 t="str">
        <f t="shared" si="2"/>
        <v/>
      </c>
      <c r="P23" s="165"/>
      <c r="Q23" s="30">
        <f t="shared" si="1"/>
        <v>0</v>
      </c>
    </row>
    <row r="24" spans="1:17" ht="15.75" customHeight="1" x14ac:dyDescent="0.3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 t="str">
        <f t="shared" si="2"/>
        <v/>
      </c>
      <c r="P24" s="165"/>
      <c r="Q24" s="30">
        <f t="shared" si="1"/>
        <v>0</v>
      </c>
    </row>
    <row r="25" spans="1:17" ht="15.75" customHeight="1" x14ac:dyDescent="0.3">
      <c r="A25" s="14">
        <v>21</v>
      </c>
      <c r="B25" s="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0"/>
      <c r="P25" s="165"/>
      <c r="Q25" s="30">
        <f t="shared" si="1"/>
        <v>0</v>
      </c>
    </row>
    <row r="26" spans="1:17" ht="15.75" customHeight="1" x14ac:dyDescent="0.3">
      <c r="A26" s="14">
        <v>22</v>
      </c>
      <c r="B26" s="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0"/>
      <c r="P26" s="165"/>
      <c r="Q26" s="30">
        <f t="shared" si="1"/>
        <v>0</v>
      </c>
    </row>
    <row r="27" spans="1:17" ht="15.75" customHeight="1" x14ac:dyDescent="0.3">
      <c r="A27" s="14">
        <v>23</v>
      </c>
      <c r="B27" s="8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0"/>
      <c r="P27" s="169"/>
      <c r="Q27" s="30">
        <f t="shared" si="1"/>
        <v>0</v>
      </c>
    </row>
    <row r="28" spans="1:17" ht="15.75" customHeight="1" x14ac:dyDescent="0.3">
      <c r="A28" s="14">
        <v>24</v>
      </c>
      <c r="B28" s="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0"/>
      <c r="P28" s="165"/>
      <c r="Q28" s="30">
        <f t="shared" si="1"/>
        <v>0</v>
      </c>
    </row>
    <row r="29" spans="1:17" ht="15.75" customHeight="1" x14ac:dyDescent="0.3">
      <c r="A29" s="14">
        <v>25</v>
      </c>
      <c r="B29" s="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0" t="str">
        <f t="shared" ref="O29:O44" si="3">IF(B29="","",SUM(C29:M29)-(N29))</f>
        <v/>
      </c>
      <c r="P29" s="165"/>
      <c r="Q29" s="30">
        <f t="shared" si="1"/>
        <v>0</v>
      </c>
    </row>
    <row r="30" spans="1:17" ht="15.75" customHeight="1" x14ac:dyDescent="0.3">
      <c r="A30" s="14">
        <v>26</v>
      </c>
      <c r="B30" s="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0" t="str">
        <f t="shared" si="3"/>
        <v/>
      </c>
      <c r="P30" s="165"/>
      <c r="Q30" s="30">
        <f t="shared" si="1"/>
        <v>0</v>
      </c>
    </row>
    <row r="31" spans="1:17" ht="15.75" customHeight="1" x14ac:dyDescent="0.3">
      <c r="A31" s="14">
        <v>27</v>
      </c>
      <c r="B31" s="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0" t="str">
        <f t="shared" si="3"/>
        <v/>
      </c>
      <c r="P31" s="165"/>
      <c r="Q31" s="30">
        <f t="shared" si="1"/>
        <v>0</v>
      </c>
    </row>
    <row r="32" spans="1:17" ht="15.75" customHeight="1" x14ac:dyDescent="0.3">
      <c r="A32" s="14">
        <v>28</v>
      </c>
      <c r="B32" s="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0" t="str">
        <f t="shared" si="3"/>
        <v/>
      </c>
      <c r="P32" s="165"/>
      <c r="Q32" s="30">
        <f t="shared" si="1"/>
        <v>0</v>
      </c>
    </row>
    <row r="33" spans="1:17" ht="15.75" customHeight="1" x14ac:dyDescent="0.3">
      <c r="A33" s="14">
        <v>29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0" t="str">
        <f t="shared" si="3"/>
        <v/>
      </c>
      <c r="P33" s="165"/>
      <c r="Q33" s="30">
        <f t="shared" si="1"/>
        <v>0</v>
      </c>
    </row>
    <row r="34" spans="1:17" ht="15.75" customHeight="1" x14ac:dyDescent="0.3">
      <c r="A34" s="14">
        <v>30</v>
      </c>
      <c r="B34" s="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0" t="str">
        <f t="shared" si="3"/>
        <v/>
      </c>
      <c r="P34" s="165"/>
      <c r="Q34" s="30">
        <f t="shared" si="1"/>
        <v>0</v>
      </c>
    </row>
    <row r="35" spans="1:17" ht="15.75" customHeight="1" x14ac:dyDescent="0.3">
      <c r="A35" s="14">
        <v>31</v>
      </c>
      <c r="B35" s="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0" t="str">
        <f t="shared" si="3"/>
        <v/>
      </c>
      <c r="P35" s="165"/>
      <c r="Q35" s="30">
        <f t="shared" si="1"/>
        <v>0</v>
      </c>
    </row>
    <row r="36" spans="1:17" ht="15.75" customHeight="1" x14ac:dyDescent="0.3">
      <c r="A36" s="14">
        <v>32</v>
      </c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0" t="str">
        <f t="shared" si="3"/>
        <v/>
      </c>
      <c r="P36" s="165"/>
      <c r="Q36" s="30">
        <f t="shared" si="1"/>
        <v>0</v>
      </c>
    </row>
    <row r="37" spans="1:17" ht="15.75" customHeight="1" x14ac:dyDescent="0.3">
      <c r="A37" s="14"/>
      <c r="B37" s="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0" t="str">
        <f t="shared" si="3"/>
        <v/>
      </c>
      <c r="P37" s="165"/>
      <c r="Q37" s="30">
        <f t="shared" si="1"/>
        <v>0</v>
      </c>
    </row>
    <row r="38" spans="1:17" ht="15.75" customHeight="1" x14ac:dyDescent="0.3">
      <c r="A38" s="14"/>
      <c r="B38" s="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0" t="str">
        <f t="shared" si="3"/>
        <v/>
      </c>
      <c r="P38" s="165"/>
      <c r="Q38" s="30">
        <f t="shared" si="1"/>
        <v>0</v>
      </c>
    </row>
    <row r="39" spans="1:17" ht="15.75" customHeight="1" x14ac:dyDescent="0.3">
      <c r="A39" s="14"/>
      <c r="B39" s="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0" t="str">
        <f t="shared" si="3"/>
        <v/>
      </c>
      <c r="P39" s="165"/>
      <c r="Q39" s="30">
        <f t="shared" si="1"/>
        <v>0</v>
      </c>
    </row>
    <row r="40" spans="1:17" ht="15.75" customHeight="1" x14ac:dyDescent="0.3">
      <c r="A40" s="14"/>
      <c r="B40" s="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0" t="str">
        <f t="shared" si="3"/>
        <v/>
      </c>
      <c r="P40" s="165"/>
      <c r="Q40" s="30">
        <f t="shared" si="1"/>
        <v>0</v>
      </c>
    </row>
    <row r="41" spans="1:17" ht="15.75" customHeight="1" x14ac:dyDescent="0.3">
      <c r="A41" s="14"/>
      <c r="B41" s="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  <c r="O41" s="10" t="str">
        <f t="shared" si="3"/>
        <v/>
      </c>
      <c r="P41" s="165"/>
      <c r="Q41" s="30">
        <f t="shared" si="1"/>
        <v>0</v>
      </c>
    </row>
    <row r="42" spans="1:17" ht="15.75" customHeight="1" x14ac:dyDescent="0.3">
      <c r="A42" s="14"/>
      <c r="B42" s="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0" t="str">
        <f t="shared" si="3"/>
        <v/>
      </c>
      <c r="P42" s="165"/>
      <c r="Q42" s="30">
        <f t="shared" si="1"/>
        <v>0</v>
      </c>
    </row>
    <row r="43" spans="1:17" ht="15.75" customHeight="1" x14ac:dyDescent="0.3">
      <c r="A43" s="14"/>
      <c r="B43" s="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0" t="str">
        <f t="shared" si="3"/>
        <v/>
      </c>
      <c r="P43" s="165"/>
      <c r="Q43" s="30">
        <f t="shared" si="1"/>
        <v>0</v>
      </c>
    </row>
    <row r="44" spans="1:17" ht="15.75" customHeight="1" x14ac:dyDescent="0.3">
      <c r="A44" s="14"/>
      <c r="B44" s="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0" t="str">
        <f t="shared" si="3"/>
        <v/>
      </c>
      <c r="P44" s="165"/>
      <c r="Q44" s="30">
        <f t="shared" si="1"/>
        <v>0</v>
      </c>
    </row>
  </sheetData>
  <sortState xmlns:xlrd2="http://schemas.microsoft.com/office/spreadsheetml/2017/richdata2" ref="B5:P14">
    <sortCondition descending="1" ref="O5:O14"/>
  </sortState>
  <mergeCells count="13">
    <mergeCell ref="S15:S16"/>
    <mergeCell ref="T15:T16"/>
    <mergeCell ref="S11:S12"/>
    <mergeCell ref="T11:T12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W44"/>
  <sheetViews>
    <sheetView workbookViewId="0">
      <selection activeCell="T6" sqref="T6"/>
    </sheetView>
  </sheetViews>
  <sheetFormatPr defaultColWidth="9.109375" defaultRowHeight="17.399999999999999" x14ac:dyDescent="0.3"/>
  <cols>
    <col min="1" max="1" width="4.109375" style="13" customWidth="1"/>
    <col min="2" max="2" width="9.5546875" style="9" customWidth="1"/>
    <col min="3" max="14" width="4.6640625" style="13" customWidth="1"/>
    <col min="15" max="15" width="5.44140625" style="1" customWidth="1"/>
    <col min="16" max="16" width="7.88671875" style="3" customWidth="1"/>
    <col min="17" max="17" width="11.109375" style="1" bestFit="1" customWidth="1"/>
    <col min="18" max="18" width="9.109375" style="1"/>
    <col min="19" max="19" width="22.33203125" style="167" bestFit="1" customWidth="1"/>
    <col min="20" max="20" width="9.109375" style="127"/>
    <col min="21" max="16384" width="9.109375" style="1"/>
  </cols>
  <sheetData>
    <row r="1" spans="1:75" x14ac:dyDescent="0.3">
      <c r="N1" s="249" t="s">
        <v>83</v>
      </c>
      <c r="O1" s="250"/>
      <c r="P1" s="151">
        <v>0</v>
      </c>
      <c r="S1" s="152" t="s">
        <v>84</v>
      </c>
      <c r="T1" s="153" t="s">
        <v>85</v>
      </c>
    </row>
    <row r="2" spans="1:75" ht="15.75" customHeight="1" x14ac:dyDescent="0.3">
      <c r="A2" s="244" t="s">
        <v>86</v>
      </c>
      <c r="B2" s="245"/>
      <c r="C2" s="245"/>
      <c r="D2" s="246" t="s">
        <v>167</v>
      </c>
      <c r="E2" s="246"/>
      <c r="F2" s="246"/>
      <c r="G2" s="246"/>
      <c r="H2" s="246"/>
      <c r="I2" s="247"/>
      <c r="J2" s="247"/>
      <c r="K2" s="248"/>
      <c r="N2" s="249" t="s">
        <v>87</v>
      </c>
      <c r="O2" s="250"/>
      <c r="P2" s="151">
        <v>4</v>
      </c>
      <c r="Q2" s="154" t="s">
        <v>88</v>
      </c>
      <c r="R2" s="155"/>
      <c r="S2" s="156" t="s">
        <v>89</v>
      </c>
      <c r="T2" s="157">
        <f>MAX(O5:O36)</f>
        <v>105</v>
      </c>
    </row>
    <row r="3" spans="1:75" ht="15.75" customHeight="1" x14ac:dyDescent="0.25">
      <c r="A3" s="244" t="s">
        <v>30</v>
      </c>
      <c r="B3" s="245"/>
      <c r="C3" s="245"/>
      <c r="D3" s="251" t="s">
        <v>169</v>
      </c>
      <c r="E3" s="251"/>
      <c r="F3" s="252"/>
      <c r="G3" s="253" t="s">
        <v>90</v>
      </c>
      <c r="H3" s="254"/>
      <c r="I3" s="254"/>
      <c r="J3" s="255" t="s">
        <v>155</v>
      </c>
      <c r="K3" s="256"/>
      <c r="L3" s="158"/>
      <c r="M3" s="159"/>
      <c r="N3" s="249" t="s">
        <v>92</v>
      </c>
      <c r="O3" s="250"/>
      <c r="P3" s="160">
        <v>0</v>
      </c>
      <c r="Q3" s="161">
        <f>SUM((P1*4)+(P2*2)+P3)</f>
        <v>8</v>
      </c>
      <c r="R3" s="162"/>
      <c r="S3" s="156" t="s">
        <v>93</v>
      </c>
      <c r="T3" s="157">
        <f>MAX(C5:C36)</f>
        <v>18</v>
      </c>
    </row>
    <row r="4" spans="1:75" s="20" customFormat="1" ht="21" customHeight="1" x14ac:dyDescent="0.2">
      <c r="A4" s="115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94</v>
      </c>
      <c r="P4" s="15" t="s">
        <v>95</v>
      </c>
      <c r="Q4" s="23" t="s">
        <v>32</v>
      </c>
      <c r="R4" s="163"/>
      <c r="S4" s="156" t="s">
        <v>78</v>
      </c>
      <c r="T4" s="157" t="s">
        <v>66</v>
      </c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</row>
    <row r="5" spans="1:75" ht="15.75" customHeight="1" x14ac:dyDescent="0.3">
      <c r="A5" s="14">
        <v>1</v>
      </c>
      <c r="B5" s="8">
        <v>98</v>
      </c>
      <c r="C5" s="11">
        <v>13</v>
      </c>
      <c r="D5" s="11">
        <v>11</v>
      </c>
      <c r="E5" s="11">
        <v>0</v>
      </c>
      <c r="F5" s="11">
        <v>10</v>
      </c>
      <c r="G5" s="11">
        <v>12</v>
      </c>
      <c r="H5" s="11">
        <v>12</v>
      </c>
      <c r="I5" s="11">
        <v>9</v>
      </c>
      <c r="J5" s="11">
        <v>10</v>
      </c>
      <c r="K5" s="11">
        <v>9</v>
      </c>
      <c r="L5" s="11">
        <v>11</v>
      </c>
      <c r="M5" s="11">
        <v>0</v>
      </c>
      <c r="N5" s="12"/>
      <c r="O5" s="10">
        <f t="shared" ref="O5:O24" si="0">IF(B5="","",SUM(C5:M5)-(N5))</f>
        <v>97</v>
      </c>
      <c r="P5" s="165" t="s">
        <v>161</v>
      </c>
      <c r="Q5" s="30">
        <f t="shared" ref="Q5:Q44" si="1">SUM(C5:E5)</f>
        <v>24</v>
      </c>
      <c r="S5" s="156" t="s">
        <v>79</v>
      </c>
      <c r="T5" s="157">
        <v>56</v>
      </c>
    </row>
    <row r="6" spans="1:75" ht="15.75" customHeight="1" x14ac:dyDescent="0.3">
      <c r="A6" s="14">
        <v>2</v>
      </c>
      <c r="B6" s="8">
        <v>79</v>
      </c>
      <c r="C6" s="11">
        <v>12</v>
      </c>
      <c r="D6" s="11">
        <v>13</v>
      </c>
      <c r="E6" s="11">
        <v>7</v>
      </c>
      <c r="F6" s="11">
        <v>9</v>
      </c>
      <c r="G6" s="11">
        <v>12</v>
      </c>
      <c r="H6" s="11">
        <v>11</v>
      </c>
      <c r="I6" s="11">
        <v>8</v>
      </c>
      <c r="J6" s="11">
        <v>9</v>
      </c>
      <c r="K6" s="11">
        <v>7</v>
      </c>
      <c r="L6" s="11">
        <v>12</v>
      </c>
      <c r="M6" s="11">
        <v>1</v>
      </c>
      <c r="N6" s="12"/>
      <c r="O6" s="10">
        <f t="shared" si="0"/>
        <v>101</v>
      </c>
      <c r="P6" s="165" t="s">
        <v>161</v>
      </c>
      <c r="Q6" s="30">
        <f t="shared" si="1"/>
        <v>32</v>
      </c>
      <c r="S6" s="156" t="s">
        <v>103</v>
      </c>
      <c r="T6" s="157" t="s">
        <v>66</v>
      </c>
    </row>
    <row r="7" spans="1:75" ht="15.75" customHeight="1" x14ac:dyDescent="0.3">
      <c r="A7" s="14">
        <v>3</v>
      </c>
      <c r="B7" s="8">
        <v>45</v>
      </c>
      <c r="C7" s="14">
        <v>15</v>
      </c>
      <c r="D7" s="14">
        <v>0</v>
      </c>
      <c r="E7" s="14">
        <v>7</v>
      </c>
      <c r="F7" s="14">
        <v>9</v>
      </c>
      <c r="G7" s="14">
        <v>15</v>
      </c>
      <c r="H7" s="14">
        <v>12</v>
      </c>
      <c r="I7" s="14">
        <v>9</v>
      </c>
      <c r="J7" s="14">
        <v>9</v>
      </c>
      <c r="K7" s="14">
        <v>9</v>
      </c>
      <c r="L7" s="14">
        <v>10</v>
      </c>
      <c r="M7" s="14">
        <v>0</v>
      </c>
      <c r="N7" s="14"/>
      <c r="O7" s="10">
        <f t="shared" si="0"/>
        <v>95</v>
      </c>
      <c r="P7" s="165" t="s">
        <v>162</v>
      </c>
      <c r="Q7" s="30">
        <f t="shared" si="1"/>
        <v>22</v>
      </c>
      <c r="S7" s="156" t="s">
        <v>97</v>
      </c>
      <c r="T7" s="157" t="s">
        <v>66</v>
      </c>
    </row>
    <row r="8" spans="1:75" ht="15.75" customHeight="1" x14ac:dyDescent="0.3">
      <c r="A8" s="14">
        <v>4</v>
      </c>
      <c r="B8" s="8">
        <v>82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  <c r="O8" s="10">
        <f t="shared" si="0"/>
        <v>0</v>
      </c>
      <c r="P8" s="165" t="s">
        <v>162</v>
      </c>
      <c r="Q8" s="30">
        <f t="shared" si="1"/>
        <v>0</v>
      </c>
      <c r="S8" s="156" t="s">
        <v>153</v>
      </c>
      <c r="T8" s="157">
        <v>392</v>
      </c>
    </row>
    <row r="9" spans="1:75" ht="15.75" customHeight="1" x14ac:dyDescent="0.3">
      <c r="A9" s="14">
        <v>5</v>
      </c>
      <c r="B9" s="166">
        <v>86</v>
      </c>
      <c r="C9" s="11">
        <v>12</v>
      </c>
      <c r="D9" s="11">
        <v>11</v>
      </c>
      <c r="E9" s="11">
        <v>0</v>
      </c>
      <c r="F9" s="11">
        <v>9</v>
      </c>
      <c r="G9" s="11">
        <v>10</v>
      </c>
      <c r="H9" s="11">
        <v>14</v>
      </c>
      <c r="I9" s="11">
        <v>8</v>
      </c>
      <c r="J9" s="11">
        <v>10</v>
      </c>
      <c r="K9" s="11">
        <v>10</v>
      </c>
      <c r="L9" s="11">
        <v>9</v>
      </c>
      <c r="M9" s="11">
        <v>0</v>
      </c>
      <c r="N9" s="12"/>
      <c r="O9" s="10">
        <f t="shared" si="0"/>
        <v>93</v>
      </c>
      <c r="P9" s="165" t="s">
        <v>101</v>
      </c>
      <c r="Q9" s="30">
        <f t="shared" si="1"/>
        <v>23</v>
      </c>
      <c r="S9" s="156" t="s">
        <v>98</v>
      </c>
      <c r="T9" s="157" t="s">
        <v>66</v>
      </c>
    </row>
    <row r="10" spans="1:75" ht="15.75" customHeight="1" x14ac:dyDescent="0.3">
      <c r="A10" s="14">
        <v>6</v>
      </c>
      <c r="B10" s="166">
        <v>84</v>
      </c>
      <c r="C10" s="11">
        <v>18</v>
      </c>
      <c r="D10" s="11">
        <v>10</v>
      </c>
      <c r="E10" s="11">
        <v>0</v>
      </c>
      <c r="F10" s="11">
        <v>9</v>
      </c>
      <c r="G10" s="11">
        <v>12</v>
      </c>
      <c r="H10" s="11">
        <v>14</v>
      </c>
      <c r="I10" s="11">
        <v>9</v>
      </c>
      <c r="J10" s="11">
        <v>9</v>
      </c>
      <c r="K10" s="11">
        <v>10</v>
      </c>
      <c r="L10" s="11">
        <v>11</v>
      </c>
      <c r="M10" s="11">
        <v>3</v>
      </c>
      <c r="N10" s="12"/>
      <c r="O10" s="10">
        <f t="shared" si="0"/>
        <v>105</v>
      </c>
      <c r="P10" s="165" t="s">
        <v>101</v>
      </c>
      <c r="Q10" s="30">
        <f t="shared" si="1"/>
        <v>28</v>
      </c>
      <c r="S10" s="156" t="s">
        <v>154</v>
      </c>
      <c r="T10" s="173">
        <f>SUM(O5:O12)</f>
        <v>639</v>
      </c>
    </row>
    <row r="11" spans="1:75" ht="15.75" customHeight="1" x14ac:dyDescent="0.3">
      <c r="A11" s="14">
        <v>7</v>
      </c>
      <c r="B11" s="8">
        <v>55</v>
      </c>
      <c r="C11" s="11">
        <v>0</v>
      </c>
      <c r="D11" s="11">
        <v>0</v>
      </c>
      <c r="E11" s="11">
        <v>0</v>
      </c>
      <c r="F11" s="11">
        <v>8</v>
      </c>
      <c r="G11" s="11">
        <v>0</v>
      </c>
      <c r="H11" s="11">
        <v>12</v>
      </c>
      <c r="I11" s="11">
        <v>9</v>
      </c>
      <c r="J11" s="11">
        <v>9</v>
      </c>
      <c r="K11" s="11">
        <v>9</v>
      </c>
      <c r="L11" s="11">
        <v>8</v>
      </c>
      <c r="M11" s="11">
        <v>0</v>
      </c>
      <c r="N11" s="12"/>
      <c r="O11" s="10">
        <f t="shared" si="0"/>
        <v>55</v>
      </c>
      <c r="P11" s="165" t="s">
        <v>102</v>
      </c>
      <c r="Q11" s="30">
        <f t="shared" si="1"/>
        <v>0</v>
      </c>
      <c r="S11" s="260" t="s">
        <v>105</v>
      </c>
      <c r="T11" s="262">
        <v>0</v>
      </c>
    </row>
    <row r="12" spans="1:75" ht="15.75" customHeight="1" x14ac:dyDescent="0.3">
      <c r="A12" s="14">
        <v>8</v>
      </c>
      <c r="B12" s="166">
        <v>74</v>
      </c>
      <c r="C12" s="11">
        <v>0</v>
      </c>
      <c r="D12" s="11">
        <v>12</v>
      </c>
      <c r="E12" s="11">
        <v>6</v>
      </c>
      <c r="F12" s="11">
        <v>9</v>
      </c>
      <c r="G12" s="11">
        <v>14</v>
      </c>
      <c r="H12" s="11">
        <v>13</v>
      </c>
      <c r="I12" s="11">
        <v>9</v>
      </c>
      <c r="J12" s="11">
        <v>9</v>
      </c>
      <c r="K12" s="11">
        <v>9</v>
      </c>
      <c r="L12" s="11">
        <v>12</v>
      </c>
      <c r="M12" s="11">
        <v>0</v>
      </c>
      <c r="N12" s="12"/>
      <c r="O12" s="10">
        <f t="shared" si="0"/>
        <v>93</v>
      </c>
      <c r="P12" s="165" t="s">
        <v>102</v>
      </c>
      <c r="Q12" s="30">
        <f t="shared" si="1"/>
        <v>18</v>
      </c>
      <c r="S12" s="261"/>
      <c r="T12" s="262"/>
    </row>
    <row r="13" spans="1:75" ht="15.75" customHeight="1" x14ac:dyDescent="0.3">
      <c r="A13" s="14">
        <v>9</v>
      </c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 t="str">
        <f t="shared" si="0"/>
        <v/>
      </c>
      <c r="P13" s="165"/>
      <c r="Q13" s="30">
        <f t="shared" si="1"/>
        <v>0</v>
      </c>
      <c r="S13" s="170"/>
      <c r="T13" s="170"/>
    </row>
    <row r="14" spans="1:75" ht="15.75" customHeight="1" x14ac:dyDescent="0.3">
      <c r="A14" s="14">
        <v>10</v>
      </c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 t="str">
        <f t="shared" si="0"/>
        <v/>
      </c>
      <c r="P14" s="165"/>
      <c r="Q14" s="30">
        <f t="shared" si="1"/>
        <v>0</v>
      </c>
      <c r="S14" s="171"/>
      <c r="T14" s="172"/>
    </row>
    <row r="15" spans="1:75" ht="15.75" customHeight="1" x14ac:dyDescent="0.3">
      <c r="A15" s="14">
        <v>11</v>
      </c>
      <c r="B15" s="8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0" t="str">
        <f t="shared" si="0"/>
        <v/>
      </c>
      <c r="P15" s="165"/>
      <c r="Q15" s="30">
        <f t="shared" si="1"/>
        <v>0</v>
      </c>
      <c r="R15" s="168"/>
      <c r="S15" s="257"/>
      <c r="T15" s="259"/>
    </row>
    <row r="16" spans="1:75" ht="15.75" customHeight="1" x14ac:dyDescent="0.3">
      <c r="A16" s="14">
        <v>12</v>
      </c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 t="str">
        <f t="shared" si="0"/>
        <v/>
      </c>
      <c r="P16" s="165"/>
      <c r="Q16" s="30">
        <f t="shared" si="1"/>
        <v>0</v>
      </c>
      <c r="S16" s="258"/>
      <c r="T16" s="258"/>
    </row>
    <row r="17" spans="1:17" ht="15.75" customHeight="1" x14ac:dyDescent="0.3">
      <c r="A17" s="14">
        <v>13</v>
      </c>
      <c r="B17" s="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0" t="str">
        <f t="shared" si="0"/>
        <v/>
      </c>
      <c r="P17" s="165"/>
      <c r="Q17" s="30">
        <f t="shared" si="1"/>
        <v>0</v>
      </c>
    </row>
    <row r="18" spans="1:17" ht="15.75" customHeight="1" x14ac:dyDescent="0.3">
      <c r="A18" s="14">
        <v>14</v>
      </c>
      <c r="B18" s="8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0" t="str">
        <f t="shared" si="0"/>
        <v/>
      </c>
      <c r="P18" s="165"/>
      <c r="Q18" s="30">
        <f t="shared" si="1"/>
        <v>0</v>
      </c>
    </row>
    <row r="19" spans="1:17" ht="15.75" customHeight="1" x14ac:dyDescent="0.3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65"/>
      <c r="Q19" s="30">
        <f t="shared" si="1"/>
        <v>0</v>
      </c>
    </row>
    <row r="20" spans="1:17" ht="15.75" customHeight="1" x14ac:dyDescent="0.3">
      <c r="A20" s="14">
        <v>16</v>
      </c>
      <c r="B20" s="8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0" t="str">
        <f t="shared" si="0"/>
        <v/>
      </c>
      <c r="P20" s="165"/>
      <c r="Q20" s="30">
        <f t="shared" si="1"/>
        <v>0</v>
      </c>
    </row>
    <row r="21" spans="1:17" ht="15.75" customHeight="1" x14ac:dyDescent="0.3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 t="str">
        <f t="shared" si="0"/>
        <v/>
      </c>
      <c r="P21" s="165"/>
      <c r="Q21" s="30">
        <f t="shared" si="1"/>
        <v>0</v>
      </c>
    </row>
    <row r="22" spans="1:17" ht="15.75" customHeight="1" x14ac:dyDescent="0.3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 t="str">
        <f t="shared" si="0"/>
        <v/>
      </c>
      <c r="P22" s="165"/>
      <c r="Q22" s="30">
        <f t="shared" si="1"/>
        <v>0</v>
      </c>
    </row>
    <row r="23" spans="1:17" ht="15.75" customHeight="1" x14ac:dyDescent="0.3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 t="str">
        <f t="shared" si="0"/>
        <v/>
      </c>
      <c r="P23" s="165"/>
      <c r="Q23" s="30">
        <f t="shared" si="1"/>
        <v>0</v>
      </c>
    </row>
    <row r="24" spans="1:17" ht="15.75" customHeight="1" x14ac:dyDescent="0.3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 t="str">
        <f t="shared" si="0"/>
        <v/>
      </c>
      <c r="P24" s="165"/>
      <c r="Q24" s="30">
        <f t="shared" si="1"/>
        <v>0</v>
      </c>
    </row>
    <row r="25" spans="1:17" ht="15.75" customHeight="1" x14ac:dyDescent="0.3">
      <c r="A25" s="14">
        <v>21</v>
      </c>
      <c r="B25" s="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0"/>
      <c r="P25" s="165"/>
      <c r="Q25" s="30">
        <f t="shared" si="1"/>
        <v>0</v>
      </c>
    </row>
    <row r="26" spans="1:17" ht="15.75" customHeight="1" x14ac:dyDescent="0.3">
      <c r="A26" s="14">
        <v>22</v>
      </c>
      <c r="B26" s="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0"/>
      <c r="P26" s="165"/>
      <c r="Q26" s="30">
        <f t="shared" si="1"/>
        <v>0</v>
      </c>
    </row>
    <row r="27" spans="1:17" ht="15.75" customHeight="1" x14ac:dyDescent="0.3">
      <c r="A27" s="14">
        <v>23</v>
      </c>
      <c r="B27" s="8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0"/>
      <c r="P27" s="169"/>
      <c r="Q27" s="30">
        <f t="shared" si="1"/>
        <v>0</v>
      </c>
    </row>
    <row r="28" spans="1:17" ht="15.75" customHeight="1" x14ac:dyDescent="0.3">
      <c r="A28" s="14">
        <v>24</v>
      </c>
      <c r="B28" s="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0"/>
      <c r="P28" s="165"/>
      <c r="Q28" s="30">
        <f t="shared" si="1"/>
        <v>0</v>
      </c>
    </row>
    <row r="29" spans="1:17" ht="15.75" customHeight="1" x14ac:dyDescent="0.3">
      <c r="A29" s="14">
        <v>25</v>
      </c>
      <c r="B29" s="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0" t="str">
        <f t="shared" ref="O29:O44" si="2">IF(B29="","",SUM(C29:M29)-(N29))</f>
        <v/>
      </c>
      <c r="P29" s="165"/>
      <c r="Q29" s="30">
        <f t="shared" si="1"/>
        <v>0</v>
      </c>
    </row>
    <row r="30" spans="1:17" ht="15.75" customHeight="1" x14ac:dyDescent="0.3">
      <c r="A30" s="14">
        <v>26</v>
      </c>
      <c r="B30" s="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0" t="str">
        <f t="shared" si="2"/>
        <v/>
      </c>
      <c r="P30" s="165"/>
      <c r="Q30" s="30">
        <f t="shared" si="1"/>
        <v>0</v>
      </c>
    </row>
    <row r="31" spans="1:17" ht="15.75" customHeight="1" x14ac:dyDescent="0.3">
      <c r="A31" s="14">
        <v>27</v>
      </c>
      <c r="B31" s="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0" t="str">
        <f t="shared" si="2"/>
        <v/>
      </c>
      <c r="P31" s="165"/>
      <c r="Q31" s="30">
        <f t="shared" si="1"/>
        <v>0</v>
      </c>
    </row>
    <row r="32" spans="1:17" ht="15.75" customHeight="1" x14ac:dyDescent="0.3">
      <c r="A32" s="14">
        <v>28</v>
      </c>
      <c r="B32" s="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0" t="str">
        <f t="shared" si="2"/>
        <v/>
      </c>
      <c r="P32" s="165"/>
      <c r="Q32" s="30">
        <f t="shared" si="1"/>
        <v>0</v>
      </c>
    </row>
    <row r="33" spans="1:17" ht="15.75" customHeight="1" x14ac:dyDescent="0.3">
      <c r="A33" s="14">
        <v>29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0" t="str">
        <f t="shared" si="2"/>
        <v/>
      </c>
      <c r="P33" s="165"/>
      <c r="Q33" s="30">
        <f t="shared" si="1"/>
        <v>0</v>
      </c>
    </row>
    <row r="34" spans="1:17" ht="15.75" customHeight="1" x14ac:dyDescent="0.3">
      <c r="A34" s="14">
        <v>30</v>
      </c>
      <c r="B34" s="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0" t="str">
        <f t="shared" si="2"/>
        <v/>
      </c>
      <c r="P34" s="165"/>
      <c r="Q34" s="30">
        <f t="shared" si="1"/>
        <v>0</v>
      </c>
    </row>
    <row r="35" spans="1:17" ht="15.75" customHeight="1" x14ac:dyDescent="0.3">
      <c r="A35" s="14">
        <v>31</v>
      </c>
      <c r="B35" s="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0" t="str">
        <f t="shared" si="2"/>
        <v/>
      </c>
      <c r="P35" s="165"/>
      <c r="Q35" s="30">
        <f t="shared" si="1"/>
        <v>0</v>
      </c>
    </row>
    <row r="36" spans="1:17" ht="15.75" customHeight="1" x14ac:dyDescent="0.3">
      <c r="A36" s="14">
        <v>32</v>
      </c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0" t="str">
        <f t="shared" si="2"/>
        <v/>
      </c>
      <c r="P36" s="165"/>
      <c r="Q36" s="30">
        <f t="shared" si="1"/>
        <v>0</v>
      </c>
    </row>
    <row r="37" spans="1:17" ht="15.75" customHeight="1" x14ac:dyDescent="0.3">
      <c r="A37" s="14"/>
      <c r="B37" s="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0" t="str">
        <f t="shared" si="2"/>
        <v/>
      </c>
      <c r="P37" s="165"/>
      <c r="Q37" s="30">
        <f t="shared" si="1"/>
        <v>0</v>
      </c>
    </row>
    <row r="38" spans="1:17" ht="15.75" customHeight="1" x14ac:dyDescent="0.3">
      <c r="A38" s="14"/>
      <c r="B38" s="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0" t="str">
        <f t="shared" si="2"/>
        <v/>
      </c>
      <c r="P38" s="165"/>
      <c r="Q38" s="30">
        <f t="shared" si="1"/>
        <v>0</v>
      </c>
    </row>
    <row r="39" spans="1:17" ht="15.75" customHeight="1" x14ac:dyDescent="0.3">
      <c r="A39" s="14"/>
      <c r="B39" s="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0" t="str">
        <f t="shared" si="2"/>
        <v/>
      </c>
      <c r="P39" s="165"/>
      <c r="Q39" s="30">
        <f t="shared" si="1"/>
        <v>0</v>
      </c>
    </row>
    <row r="40" spans="1:17" ht="15.75" customHeight="1" x14ac:dyDescent="0.3">
      <c r="A40" s="14"/>
      <c r="B40" s="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0" t="str">
        <f t="shared" si="2"/>
        <v/>
      </c>
      <c r="P40" s="165"/>
      <c r="Q40" s="30">
        <f t="shared" si="1"/>
        <v>0</v>
      </c>
    </row>
    <row r="41" spans="1:17" ht="15.75" customHeight="1" x14ac:dyDescent="0.3">
      <c r="A41" s="14"/>
      <c r="B41" s="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  <c r="O41" s="10" t="str">
        <f t="shared" si="2"/>
        <v/>
      </c>
      <c r="P41" s="165"/>
      <c r="Q41" s="30">
        <f t="shared" si="1"/>
        <v>0</v>
      </c>
    </row>
    <row r="42" spans="1:17" ht="15.75" customHeight="1" x14ac:dyDescent="0.3">
      <c r="A42" s="14"/>
      <c r="B42" s="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0" t="str">
        <f t="shared" si="2"/>
        <v/>
      </c>
      <c r="P42" s="165"/>
      <c r="Q42" s="30">
        <f t="shared" si="1"/>
        <v>0</v>
      </c>
    </row>
    <row r="43" spans="1:17" ht="15.75" customHeight="1" x14ac:dyDescent="0.3">
      <c r="A43" s="14"/>
      <c r="B43" s="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0" t="str">
        <f t="shared" si="2"/>
        <v/>
      </c>
      <c r="P43" s="165"/>
      <c r="Q43" s="30">
        <f t="shared" si="1"/>
        <v>0</v>
      </c>
    </row>
    <row r="44" spans="1:17" ht="15.75" customHeight="1" x14ac:dyDescent="0.3">
      <c r="A44" s="14"/>
      <c r="B44" s="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0" t="str">
        <f t="shared" si="2"/>
        <v/>
      </c>
      <c r="P44" s="165"/>
      <c r="Q44" s="30">
        <f t="shared" si="1"/>
        <v>0</v>
      </c>
    </row>
  </sheetData>
  <mergeCells count="13">
    <mergeCell ref="A2:C2"/>
    <mergeCell ref="D2:K2"/>
    <mergeCell ref="N2:O2"/>
    <mergeCell ref="A3:C3"/>
    <mergeCell ref="D3:F3"/>
    <mergeCell ref="G3:I3"/>
    <mergeCell ref="J3:K3"/>
    <mergeCell ref="N3:O3"/>
    <mergeCell ref="S11:S12"/>
    <mergeCell ref="T11:T12"/>
    <mergeCell ref="S15:S16"/>
    <mergeCell ref="T15:T16"/>
    <mergeCell ref="N1:O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W44"/>
  <sheetViews>
    <sheetView workbookViewId="0">
      <selection activeCell="T11" sqref="T11:T12"/>
    </sheetView>
  </sheetViews>
  <sheetFormatPr defaultColWidth="9.109375" defaultRowHeight="17.399999999999999" x14ac:dyDescent="0.3"/>
  <cols>
    <col min="1" max="1" width="4.109375" style="13" customWidth="1"/>
    <col min="2" max="2" width="9.5546875" style="9" customWidth="1"/>
    <col min="3" max="14" width="4.6640625" style="13" customWidth="1"/>
    <col min="15" max="15" width="5.44140625" style="1" customWidth="1"/>
    <col min="16" max="16" width="7.88671875" style="3" customWidth="1"/>
    <col min="17" max="17" width="11.109375" style="1" bestFit="1" customWidth="1"/>
    <col min="18" max="18" width="9.109375" style="1"/>
    <col min="19" max="19" width="22.33203125" style="167" bestFit="1" customWidth="1"/>
    <col min="20" max="20" width="9.109375" style="127"/>
    <col min="21" max="16384" width="9.109375" style="1"/>
  </cols>
  <sheetData>
    <row r="1" spans="1:75" x14ac:dyDescent="0.3">
      <c r="N1" s="249" t="s">
        <v>83</v>
      </c>
      <c r="O1" s="250"/>
      <c r="P1" s="151">
        <v>2</v>
      </c>
      <c r="S1" s="152" t="s">
        <v>84</v>
      </c>
      <c r="T1" s="153" t="s">
        <v>85</v>
      </c>
    </row>
    <row r="2" spans="1:75" ht="15.75" customHeight="1" x14ac:dyDescent="0.3">
      <c r="A2" s="244" t="s">
        <v>86</v>
      </c>
      <c r="B2" s="245"/>
      <c r="C2" s="245"/>
      <c r="D2" s="246" t="s">
        <v>109</v>
      </c>
      <c r="E2" s="246"/>
      <c r="F2" s="246"/>
      <c r="G2" s="246"/>
      <c r="H2" s="246"/>
      <c r="I2" s="247"/>
      <c r="J2" s="247"/>
      <c r="K2" s="248"/>
      <c r="N2" s="249" t="s">
        <v>87</v>
      </c>
      <c r="O2" s="250"/>
      <c r="P2" s="151">
        <v>0</v>
      </c>
      <c r="Q2" s="154" t="s">
        <v>88</v>
      </c>
      <c r="R2" s="155"/>
      <c r="S2" s="156" t="s">
        <v>89</v>
      </c>
      <c r="T2" s="157">
        <f>MAX(O5:O36)</f>
        <v>112</v>
      </c>
    </row>
    <row r="3" spans="1:75" ht="15.75" customHeight="1" x14ac:dyDescent="0.25">
      <c r="A3" s="244" t="s">
        <v>30</v>
      </c>
      <c r="B3" s="245"/>
      <c r="C3" s="245"/>
      <c r="D3" s="251"/>
      <c r="E3" s="251"/>
      <c r="F3" s="252"/>
      <c r="G3" s="253" t="s">
        <v>90</v>
      </c>
      <c r="H3" s="254"/>
      <c r="I3" s="254"/>
      <c r="J3" s="255" t="s">
        <v>155</v>
      </c>
      <c r="K3" s="256"/>
      <c r="L3" s="158"/>
      <c r="M3" s="159"/>
      <c r="N3" s="249" t="s">
        <v>92</v>
      </c>
      <c r="O3" s="250"/>
      <c r="P3" s="160">
        <v>0</v>
      </c>
      <c r="Q3" s="161">
        <f>SUM((P1*4)+(P2*2)+P3)</f>
        <v>8</v>
      </c>
      <c r="R3" s="162"/>
      <c r="S3" s="156" t="s">
        <v>93</v>
      </c>
      <c r="T3" s="157">
        <f>MAX(C5:C36)</f>
        <v>18</v>
      </c>
    </row>
    <row r="4" spans="1:75" s="20" customFormat="1" ht="21" customHeight="1" x14ac:dyDescent="0.2">
      <c r="A4" s="115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94</v>
      </c>
      <c r="P4" s="15" t="s">
        <v>95</v>
      </c>
      <c r="Q4" s="23" t="s">
        <v>32</v>
      </c>
      <c r="R4" s="163"/>
      <c r="S4" s="156" t="s">
        <v>78</v>
      </c>
      <c r="T4" s="157">
        <v>107</v>
      </c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</row>
    <row r="5" spans="1:75" ht="15.75" customHeight="1" x14ac:dyDescent="0.3">
      <c r="A5" s="14">
        <v>1</v>
      </c>
      <c r="B5" s="8">
        <v>36</v>
      </c>
      <c r="C5" s="11">
        <v>18</v>
      </c>
      <c r="D5" s="11">
        <v>9</v>
      </c>
      <c r="E5" s="11">
        <v>6</v>
      </c>
      <c r="F5" s="11">
        <v>10</v>
      </c>
      <c r="G5" s="11">
        <v>13</v>
      </c>
      <c r="H5" s="11">
        <v>15</v>
      </c>
      <c r="I5" s="11">
        <v>8</v>
      </c>
      <c r="J5" s="11">
        <v>9</v>
      </c>
      <c r="K5" s="11">
        <v>14</v>
      </c>
      <c r="L5" s="11">
        <v>7</v>
      </c>
      <c r="M5" s="11">
        <v>3</v>
      </c>
      <c r="N5" s="12"/>
      <c r="O5" s="10">
        <f t="shared" ref="O5:O18" si="0">IF(B5="","",SUM(C5:M5)-(N5))</f>
        <v>112</v>
      </c>
      <c r="P5" s="165" t="s">
        <v>99</v>
      </c>
      <c r="Q5" s="30">
        <f t="shared" ref="Q5:Q44" si="1">SUM(C5:E5)</f>
        <v>33</v>
      </c>
      <c r="S5" s="156" t="s">
        <v>79</v>
      </c>
      <c r="T5" s="157">
        <v>48</v>
      </c>
    </row>
    <row r="6" spans="1:75" ht="15.75" customHeight="1" x14ac:dyDescent="0.3">
      <c r="A6" s="14">
        <v>2</v>
      </c>
      <c r="B6" s="8">
        <v>33</v>
      </c>
      <c r="C6" s="11">
        <v>15</v>
      </c>
      <c r="D6" s="11">
        <v>9</v>
      </c>
      <c r="E6" s="11">
        <v>6</v>
      </c>
      <c r="F6" s="11">
        <v>9</v>
      </c>
      <c r="G6" s="11">
        <v>12</v>
      </c>
      <c r="H6" s="11">
        <v>14</v>
      </c>
      <c r="I6" s="11">
        <v>8</v>
      </c>
      <c r="J6" s="11">
        <v>10</v>
      </c>
      <c r="K6" s="11">
        <v>11</v>
      </c>
      <c r="L6" s="11">
        <v>10</v>
      </c>
      <c r="M6" s="11">
        <v>1</v>
      </c>
      <c r="N6" s="12"/>
      <c r="O6" s="10">
        <f t="shared" si="0"/>
        <v>105</v>
      </c>
      <c r="P6" s="165" t="s">
        <v>99</v>
      </c>
      <c r="Q6" s="30">
        <f t="shared" si="1"/>
        <v>30</v>
      </c>
      <c r="S6" s="156" t="s">
        <v>103</v>
      </c>
      <c r="T6" s="157" t="s">
        <v>66</v>
      </c>
    </row>
    <row r="7" spans="1:75" ht="15.75" customHeight="1" x14ac:dyDescent="0.3">
      <c r="A7" s="14">
        <v>3</v>
      </c>
      <c r="B7" s="8">
        <v>27</v>
      </c>
      <c r="C7" s="11">
        <v>18</v>
      </c>
      <c r="D7" s="11">
        <v>0</v>
      </c>
      <c r="E7" s="11">
        <v>7</v>
      </c>
      <c r="F7" s="11">
        <v>10</v>
      </c>
      <c r="G7" s="11">
        <v>14</v>
      </c>
      <c r="H7" s="11">
        <v>14</v>
      </c>
      <c r="I7" s="11">
        <v>9</v>
      </c>
      <c r="J7" s="11">
        <v>10</v>
      </c>
      <c r="K7" s="11">
        <v>9</v>
      </c>
      <c r="L7" s="11">
        <v>7</v>
      </c>
      <c r="M7" s="11">
        <v>0</v>
      </c>
      <c r="N7" s="12"/>
      <c r="O7" s="10">
        <f t="shared" si="0"/>
        <v>98</v>
      </c>
      <c r="P7" s="165" t="s">
        <v>162</v>
      </c>
      <c r="Q7" s="30">
        <f t="shared" si="1"/>
        <v>25</v>
      </c>
      <c r="S7" s="156" t="s">
        <v>97</v>
      </c>
      <c r="T7" s="157">
        <v>680</v>
      </c>
    </row>
    <row r="8" spans="1:75" ht="15.75" customHeight="1" x14ac:dyDescent="0.3">
      <c r="A8" s="14">
        <v>4</v>
      </c>
      <c r="B8" s="8">
        <v>58</v>
      </c>
      <c r="C8" s="11">
        <v>16</v>
      </c>
      <c r="D8" s="11">
        <v>9</v>
      </c>
      <c r="E8" s="11">
        <v>0</v>
      </c>
      <c r="F8" s="11">
        <v>9</v>
      </c>
      <c r="G8" s="11">
        <v>10</v>
      </c>
      <c r="H8" s="11">
        <v>14</v>
      </c>
      <c r="I8" s="11">
        <v>9</v>
      </c>
      <c r="J8" s="11">
        <v>9</v>
      </c>
      <c r="K8" s="11">
        <v>11</v>
      </c>
      <c r="L8" s="11">
        <v>9</v>
      </c>
      <c r="M8" s="11">
        <v>0</v>
      </c>
      <c r="N8" s="12"/>
      <c r="O8" s="10">
        <f t="shared" si="0"/>
        <v>96</v>
      </c>
      <c r="P8" s="165" t="s">
        <v>99</v>
      </c>
      <c r="Q8" s="30">
        <f t="shared" si="1"/>
        <v>25</v>
      </c>
      <c r="S8" s="156" t="s">
        <v>153</v>
      </c>
      <c r="T8" s="157">
        <v>378</v>
      </c>
    </row>
    <row r="9" spans="1:75" ht="15.75" customHeight="1" x14ac:dyDescent="0.3">
      <c r="A9" s="14">
        <v>5</v>
      </c>
      <c r="B9" s="166">
        <v>37</v>
      </c>
      <c r="C9" s="11">
        <v>15</v>
      </c>
      <c r="D9" s="11">
        <v>0</v>
      </c>
      <c r="E9" s="11">
        <v>6</v>
      </c>
      <c r="F9" s="11">
        <v>10</v>
      </c>
      <c r="G9" s="11">
        <v>11</v>
      </c>
      <c r="H9" s="11">
        <v>13</v>
      </c>
      <c r="I9" s="11">
        <v>9</v>
      </c>
      <c r="J9" s="11">
        <v>9</v>
      </c>
      <c r="K9" s="11">
        <v>12</v>
      </c>
      <c r="L9" s="11">
        <v>11</v>
      </c>
      <c r="M9" s="11"/>
      <c r="N9" s="12"/>
      <c r="O9" s="10">
        <f t="shared" si="0"/>
        <v>96</v>
      </c>
      <c r="P9" s="165" t="s">
        <v>100</v>
      </c>
      <c r="Q9" s="30">
        <f t="shared" si="1"/>
        <v>21</v>
      </c>
      <c r="S9" s="156" t="s">
        <v>98</v>
      </c>
      <c r="T9" s="157" t="s">
        <v>66</v>
      </c>
    </row>
    <row r="10" spans="1:75" ht="15.75" customHeight="1" x14ac:dyDescent="0.3">
      <c r="A10" s="14">
        <v>6</v>
      </c>
      <c r="B10" s="8">
        <v>88</v>
      </c>
      <c r="C10" s="11">
        <v>16</v>
      </c>
      <c r="D10" s="11">
        <v>0</v>
      </c>
      <c r="E10" s="11">
        <v>6</v>
      </c>
      <c r="F10" s="11">
        <v>10</v>
      </c>
      <c r="G10" s="11">
        <v>12</v>
      </c>
      <c r="H10" s="11">
        <v>14</v>
      </c>
      <c r="I10" s="11">
        <v>9</v>
      </c>
      <c r="J10" s="11">
        <v>9</v>
      </c>
      <c r="K10" s="11">
        <v>11</v>
      </c>
      <c r="L10" s="11">
        <v>9</v>
      </c>
      <c r="M10" s="11"/>
      <c r="N10" s="12"/>
      <c r="O10" s="10">
        <f t="shared" si="0"/>
        <v>96</v>
      </c>
      <c r="P10" s="165" t="s">
        <v>100</v>
      </c>
      <c r="Q10" s="30">
        <f t="shared" si="1"/>
        <v>22</v>
      </c>
      <c r="S10" s="156" t="s">
        <v>154</v>
      </c>
      <c r="T10" s="173">
        <f>SUM(O5:O12)</f>
        <v>793</v>
      </c>
    </row>
    <row r="11" spans="1:75" ht="15.75" customHeight="1" x14ac:dyDescent="0.3">
      <c r="A11" s="14">
        <v>7</v>
      </c>
      <c r="B11" s="8">
        <v>8</v>
      </c>
      <c r="C11" s="14">
        <v>17</v>
      </c>
      <c r="D11" s="14">
        <v>0</v>
      </c>
      <c r="E11" s="14">
        <v>7</v>
      </c>
      <c r="F11" s="14">
        <v>10</v>
      </c>
      <c r="G11" s="14">
        <v>11</v>
      </c>
      <c r="H11" s="14">
        <v>14</v>
      </c>
      <c r="I11" s="14">
        <v>9</v>
      </c>
      <c r="J11" s="14">
        <v>10</v>
      </c>
      <c r="K11" s="14">
        <v>10</v>
      </c>
      <c r="L11" s="14">
        <v>8</v>
      </c>
      <c r="M11" s="14">
        <v>0</v>
      </c>
      <c r="N11" s="175"/>
      <c r="O11" s="10">
        <f t="shared" si="0"/>
        <v>96</v>
      </c>
      <c r="P11" s="165" t="s">
        <v>101</v>
      </c>
      <c r="Q11" s="30">
        <f t="shared" si="1"/>
        <v>24</v>
      </c>
      <c r="S11" s="260"/>
      <c r="T11" s="264" t="s">
        <v>66</v>
      </c>
    </row>
    <row r="12" spans="1:75" ht="15.75" customHeight="1" x14ac:dyDescent="0.3">
      <c r="A12" s="14">
        <v>8</v>
      </c>
      <c r="B12" s="8">
        <v>26</v>
      </c>
      <c r="C12" s="11">
        <v>17</v>
      </c>
      <c r="D12" s="11">
        <v>0</v>
      </c>
      <c r="E12" s="11">
        <v>6</v>
      </c>
      <c r="F12" s="11">
        <v>9</v>
      </c>
      <c r="G12" s="11">
        <v>12</v>
      </c>
      <c r="H12" s="11">
        <v>13</v>
      </c>
      <c r="I12" s="11">
        <v>9</v>
      </c>
      <c r="J12" s="11">
        <v>9</v>
      </c>
      <c r="K12" s="11">
        <v>10</v>
      </c>
      <c r="L12" s="11">
        <v>9</v>
      </c>
      <c r="M12" s="11">
        <v>0</v>
      </c>
      <c r="N12" s="12"/>
      <c r="O12" s="10">
        <f t="shared" si="0"/>
        <v>94</v>
      </c>
      <c r="P12" s="165" t="s">
        <v>162</v>
      </c>
      <c r="Q12" s="30">
        <f t="shared" si="1"/>
        <v>23</v>
      </c>
      <c r="S12" s="261"/>
      <c r="T12" s="263"/>
    </row>
    <row r="13" spans="1:75" ht="15.75" customHeight="1" x14ac:dyDescent="0.3">
      <c r="A13" s="14">
        <v>9</v>
      </c>
      <c r="B13" s="8">
        <v>61</v>
      </c>
      <c r="C13" s="14">
        <v>13</v>
      </c>
      <c r="D13" s="14">
        <v>0</v>
      </c>
      <c r="E13" s="14">
        <v>6</v>
      </c>
      <c r="F13" s="14">
        <v>9</v>
      </c>
      <c r="G13" s="14">
        <v>12</v>
      </c>
      <c r="H13" s="14">
        <v>13</v>
      </c>
      <c r="I13" s="14">
        <v>9</v>
      </c>
      <c r="J13" s="14">
        <v>9</v>
      </c>
      <c r="K13" s="14">
        <v>12</v>
      </c>
      <c r="L13" s="14">
        <v>9</v>
      </c>
      <c r="M13" s="14">
        <v>0</v>
      </c>
      <c r="N13" s="14"/>
      <c r="O13" s="10">
        <f t="shared" si="0"/>
        <v>92</v>
      </c>
      <c r="P13" s="165" t="s">
        <v>99</v>
      </c>
      <c r="Q13" s="30">
        <f t="shared" si="1"/>
        <v>19</v>
      </c>
      <c r="S13" s="170"/>
      <c r="T13" s="170"/>
    </row>
    <row r="14" spans="1:75" ht="15.75" customHeight="1" x14ac:dyDescent="0.3">
      <c r="A14" s="14">
        <v>10</v>
      </c>
      <c r="B14" s="8">
        <v>70</v>
      </c>
      <c r="C14" s="14">
        <v>14</v>
      </c>
      <c r="D14" s="14">
        <v>0</v>
      </c>
      <c r="E14" s="14">
        <v>6</v>
      </c>
      <c r="F14" s="14">
        <v>9</v>
      </c>
      <c r="G14" s="14">
        <v>13</v>
      </c>
      <c r="H14" s="14">
        <v>13</v>
      </c>
      <c r="I14" s="14">
        <v>8</v>
      </c>
      <c r="J14" s="14">
        <v>11</v>
      </c>
      <c r="K14" s="14">
        <v>9</v>
      </c>
      <c r="L14" s="14">
        <v>7</v>
      </c>
      <c r="M14" s="14">
        <v>0</v>
      </c>
      <c r="N14" s="14"/>
      <c r="O14" s="10">
        <f t="shared" si="0"/>
        <v>90</v>
      </c>
      <c r="P14" s="165" t="s">
        <v>101</v>
      </c>
      <c r="Q14" s="30">
        <f t="shared" si="1"/>
        <v>20</v>
      </c>
      <c r="S14" s="171"/>
      <c r="T14" s="172"/>
    </row>
    <row r="15" spans="1:75" ht="15.75" customHeight="1" x14ac:dyDescent="0.3">
      <c r="A15" s="14">
        <v>11</v>
      </c>
      <c r="B15" s="166">
        <v>86</v>
      </c>
      <c r="C15" s="11">
        <v>15</v>
      </c>
      <c r="D15" s="11">
        <v>0</v>
      </c>
      <c r="E15" s="11">
        <v>9</v>
      </c>
      <c r="F15" s="11">
        <v>9</v>
      </c>
      <c r="G15" s="11">
        <v>0</v>
      </c>
      <c r="H15" s="11">
        <v>13</v>
      </c>
      <c r="I15" s="11">
        <v>9</v>
      </c>
      <c r="J15" s="11">
        <v>9</v>
      </c>
      <c r="K15" s="11">
        <v>10</v>
      </c>
      <c r="L15" s="11">
        <v>9</v>
      </c>
      <c r="M15" s="11"/>
      <c r="N15" s="12"/>
      <c r="O15" s="10">
        <f t="shared" si="0"/>
        <v>83</v>
      </c>
      <c r="P15" s="165" t="s">
        <v>100</v>
      </c>
      <c r="Q15" s="30">
        <f t="shared" si="1"/>
        <v>24</v>
      </c>
      <c r="R15" s="168"/>
      <c r="S15" s="257"/>
      <c r="T15" s="259"/>
    </row>
    <row r="16" spans="1:75" ht="15.75" customHeight="1" x14ac:dyDescent="0.3">
      <c r="A16" s="14">
        <v>12</v>
      </c>
      <c r="B16" s="8">
        <v>2</v>
      </c>
      <c r="C16" s="11">
        <v>16</v>
      </c>
      <c r="D16" s="11">
        <v>9</v>
      </c>
      <c r="E16" s="11">
        <v>0</v>
      </c>
      <c r="F16" s="11">
        <v>9</v>
      </c>
      <c r="G16" s="11">
        <v>0</v>
      </c>
      <c r="H16" s="11">
        <v>13</v>
      </c>
      <c r="I16" s="11">
        <v>8</v>
      </c>
      <c r="J16" s="11">
        <v>9</v>
      </c>
      <c r="K16" s="11">
        <v>10</v>
      </c>
      <c r="L16" s="11">
        <v>9</v>
      </c>
      <c r="M16" s="11">
        <v>0</v>
      </c>
      <c r="N16" s="12"/>
      <c r="O16" s="10">
        <f t="shared" si="0"/>
        <v>83</v>
      </c>
      <c r="P16" s="165" t="s">
        <v>161</v>
      </c>
      <c r="Q16" s="30">
        <f t="shared" si="1"/>
        <v>25</v>
      </c>
      <c r="S16" s="258"/>
      <c r="T16" s="258"/>
    </row>
    <row r="17" spans="1:17" ht="15.75" customHeight="1" x14ac:dyDescent="0.3">
      <c r="A17" s="14">
        <v>13</v>
      </c>
      <c r="B17" s="166">
        <v>87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0">
        <f t="shared" si="0"/>
        <v>0</v>
      </c>
      <c r="P17" s="165" t="s">
        <v>100</v>
      </c>
      <c r="Q17" s="30">
        <f t="shared" si="1"/>
        <v>0</v>
      </c>
    </row>
    <row r="18" spans="1:17" ht="15.75" customHeight="1" x14ac:dyDescent="0.3">
      <c r="A18" s="14">
        <v>14</v>
      </c>
      <c r="B18" s="8">
        <v>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76"/>
      <c r="O18" s="10">
        <f t="shared" si="0"/>
        <v>0</v>
      </c>
      <c r="P18" s="165" t="s">
        <v>161</v>
      </c>
      <c r="Q18" s="30">
        <f t="shared" si="1"/>
        <v>0</v>
      </c>
    </row>
    <row r="19" spans="1:17" ht="15.75" customHeight="1" x14ac:dyDescent="0.3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ref="O19:O24" si="2">IF(B19="","",SUM(C19:M19)-(N19))</f>
        <v/>
      </c>
      <c r="P19" s="165"/>
      <c r="Q19" s="30">
        <f t="shared" si="1"/>
        <v>0</v>
      </c>
    </row>
    <row r="20" spans="1:17" ht="15.75" customHeight="1" x14ac:dyDescent="0.3">
      <c r="A20" s="14">
        <v>16</v>
      </c>
      <c r="B20" s="8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0" t="str">
        <f t="shared" si="2"/>
        <v/>
      </c>
      <c r="P20" s="165"/>
      <c r="Q20" s="30">
        <f t="shared" si="1"/>
        <v>0</v>
      </c>
    </row>
    <row r="21" spans="1:17" ht="15.75" customHeight="1" x14ac:dyDescent="0.3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 t="str">
        <f t="shared" si="2"/>
        <v/>
      </c>
      <c r="P21" s="165"/>
      <c r="Q21" s="30">
        <f t="shared" si="1"/>
        <v>0</v>
      </c>
    </row>
    <row r="22" spans="1:17" ht="15.75" customHeight="1" x14ac:dyDescent="0.3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 t="str">
        <f t="shared" si="2"/>
        <v/>
      </c>
      <c r="P22" s="165"/>
      <c r="Q22" s="30">
        <f t="shared" si="1"/>
        <v>0</v>
      </c>
    </row>
    <row r="23" spans="1:17" ht="15.75" customHeight="1" x14ac:dyDescent="0.3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 t="str">
        <f t="shared" si="2"/>
        <v/>
      </c>
      <c r="P23" s="165"/>
      <c r="Q23" s="30">
        <f t="shared" si="1"/>
        <v>0</v>
      </c>
    </row>
    <row r="24" spans="1:17" ht="15.75" customHeight="1" x14ac:dyDescent="0.3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 t="str">
        <f t="shared" si="2"/>
        <v/>
      </c>
      <c r="P24" s="165"/>
      <c r="Q24" s="30">
        <f t="shared" si="1"/>
        <v>0</v>
      </c>
    </row>
    <row r="25" spans="1:17" ht="15.75" customHeight="1" x14ac:dyDescent="0.3">
      <c r="A25" s="14">
        <v>21</v>
      </c>
      <c r="B25" s="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0"/>
      <c r="P25" s="165"/>
      <c r="Q25" s="30">
        <f t="shared" si="1"/>
        <v>0</v>
      </c>
    </row>
    <row r="26" spans="1:17" ht="15.75" customHeight="1" x14ac:dyDescent="0.3">
      <c r="A26" s="14">
        <v>22</v>
      </c>
      <c r="B26" s="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0"/>
      <c r="P26" s="165"/>
      <c r="Q26" s="30">
        <f t="shared" si="1"/>
        <v>0</v>
      </c>
    </row>
    <row r="27" spans="1:17" ht="15.75" customHeight="1" x14ac:dyDescent="0.3">
      <c r="A27" s="14">
        <v>23</v>
      </c>
      <c r="B27" s="8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0"/>
      <c r="P27" s="169"/>
      <c r="Q27" s="30">
        <f t="shared" si="1"/>
        <v>0</v>
      </c>
    </row>
    <row r="28" spans="1:17" ht="15.75" customHeight="1" x14ac:dyDescent="0.3">
      <c r="A28" s="14">
        <v>24</v>
      </c>
      <c r="B28" s="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0"/>
      <c r="P28" s="165"/>
      <c r="Q28" s="30">
        <f t="shared" si="1"/>
        <v>0</v>
      </c>
    </row>
    <row r="29" spans="1:17" ht="15.75" customHeight="1" x14ac:dyDescent="0.3">
      <c r="A29" s="14">
        <v>25</v>
      </c>
      <c r="B29" s="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0" t="str">
        <f t="shared" ref="O29:O44" si="3">IF(B29="","",SUM(C29:M29)-(N29))</f>
        <v/>
      </c>
      <c r="P29" s="165"/>
      <c r="Q29" s="30">
        <f t="shared" si="1"/>
        <v>0</v>
      </c>
    </row>
    <row r="30" spans="1:17" ht="15.75" customHeight="1" x14ac:dyDescent="0.3">
      <c r="A30" s="14">
        <v>26</v>
      </c>
      <c r="B30" s="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0" t="str">
        <f t="shared" si="3"/>
        <v/>
      </c>
      <c r="P30" s="165"/>
      <c r="Q30" s="30">
        <f t="shared" si="1"/>
        <v>0</v>
      </c>
    </row>
    <row r="31" spans="1:17" ht="15.75" customHeight="1" x14ac:dyDescent="0.3">
      <c r="A31" s="14">
        <v>27</v>
      </c>
      <c r="B31" s="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0" t="str">
        <f t="shared" si="3"/>
        <v/>
      </c>
      <c r="P31" s="165"/>
      <c r="Q31" s="30">
        <f t="shared" si="1"/>
        <v>0</v>
      </c>
    </row>
    <row r="32" spans="1:17" ht="15.75" customHeight="1" x14ac:dyDescent="0.3">
      <c r="A32" s="14">
        <v>28</v>
      </c>
      <c r="B32" s="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0" t="str">
        <f t="shared" si="3"/>
        <v/>
      </c>
      <c r="P32" s="165"/>
      <c r="Q32" s="30">
        <f t="shared" si="1"/>
        <v>0</v>
      </c>
    </row>
    <row r="33" spans="1:17" ht="15.75" customHeight="1" x14ac:dyDescent="0.3">
      <c r="A33" s="14">
        <v>29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0" t="str">
        <f t="shared" si="3"/>
        <v/>
      </c>
      <c r="P33" s="165"/>
      <c r="Q33" s="30">
        <f t="shared" si="1"/>
        <v>0</v>
      </c>
    </row>
    <row r="34" spans="1:17" ht="15.75" customHeight="1" x14ac:dyDescent="0.3">
      <c r="A34" s="14">
        <v>30</v>
      </c>
      <c r="B34" s="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0" t="str">
        <f t="shared" si="3"/>
        <v/>
      </c>
      <c r="P34" s="165"/>
      <c r="Q34" s="30">
        <f t="shared" si="1"/>
        <v>0</v>
      </c>
    </row>
    <row r="35" spans="1:17" ht="15.75" customHeight="1" x14ac:dyDescent="0.3">
      <c r="A35" s="14">
        <v>31</v>
      </c>
      <c r="B35" s="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0" t="str">
        <f t="shared" si="3"/>
        <v/>
      </c>
      <c r="P35" s="165"/>
      <c r="Q35" s="30">
        <f t="shared" si="1"/>
        <v>0</v>
      </c>
    </row>
    <row r="36" spans="1:17" ht="15.75" customHeight="1" x14ac:dyDescent="0.3">
      <c r="A36" s="14">
        <v>32</v>
      </c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0" t="str">
        <f t="shared" si="3"/>
        <v/>
      </c>
      <c r="P36" s="165"/>
      <c r="Q36" s="30">
        <f t="shared" si="1"/>
        <v>0</v>
      </c>
    </row>
    <row r="37" spans="1:17" ht="15.75" customHeight="1" x14ac:dyDescent="0.3">
      <c r="A37" s="14"/>
      <c r="B37" s="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0" t="str">
        <f t="shared" si="3"/>
        <v/>
      </c>
      <c r="P37" s="165"/>
      <c r="Q37" s="30">
        <f t="shared" si="1"/>
        <v>0</v>
      </c>
    </row>
    <row r="38" spans="1:17" ht="15.75" customHeight="1" x14ac:dyDescent="0.3">
      <c r="A38" s="14"/>
      <c r="B38" s="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0" t="str">
        <f t="shared" si="3"/>
        <v/>
      </c>
      <c r="P38" s="165"/>
      <c r="Q38" s="30">
        <f t="shared" si="1"/>
        <v>0</v>
      </c>
    </row>
    <row r="39" spans="1:17" ht="15.75" customHeight="1" x14ac:dyDescent="0.3">
      <c r="A39" s="14"/>
      <c r="B39" s="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0" t="str">
        <f t="shared" si="3"/>
        <v/>
      </c>
      <c r="P39" s="165"/>
      <c r="Q39" s="30">
        <f t="shared" si="1"/>
        <v>0</v>
      </c>
    </row>
    <row r="40" spans="1:17" ht="15.75" customHeight="1" x14ac:dyDescent="0.3">
      <c r="A40" s="14"/>
      <c r="B40" s="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0" t="str">
        <f t="shared" si="3"/>
        <v/>
      </c>
      <c r="P40" s="165"/>
      <c r="Q40" s="30">
        <f t="shared" si="1"/>
        <v>0</v>
      </c>
    </row>
    <row r="41" spans="1:17" ht="15.75" customHeight="1" x14ac:dyDescent="0.3">
      <c r="A41" s="14"/>
      <c r="B41" s="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  <c r="O41" s="10" t="str">
        <f t="shared" si="3"/>
        <v/>
      </c>
      <c r="P41" s="165"/>
      <c r="Q41" s="30">
        <f t="shared" si="1"/>
        <v>0</v>
      </c>
    </row>
    <row r="42" spans="1:17" ht="15.75" customHeight="1" x14ac:dyDescent="0.3">
      <c r="A42" s="14"/>
      <c r="B42" s="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0" t="str">
        <f t="shared" si="3"/>
        <v/>
      </c>
      <c r="P42" s="165"/>
      <c r="Q42" s="30">
        <f t="shared" si="1"/>
        <v>0</v>
      </c>
    </row>
    <row r="43" spans="1:17" ht="15.75" customHeight="1" x14ac:dyDescent="0.3">
      <c r="A43" s="14"/>
      <c r="B43" s="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0" t="str">
        <f t="shared" si="3"/>
        <v/>
      </c>
      <c r="P43" s="165"/>
      <c r="Q43" s="30">
        <f t="shared" si="1"/>
        <v>0</v>
      </c>
    </row>
    <row r="44" spans="1:17" ht="15.75" customHeight="1" x14ac:dyDescent="0.3">
      <c r="A44" s="14"/>
      <c r="B44" s="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0" t="str">
        <f t="shared" si="3"/>
        <v/>
      </c>
      <c r="P44" s="165"/>
      <c r="Q44" s="30">
        <f t="shared" si="1"/>
        <v>0</v>
      </c>
    </row>
  </sheetData>
  <sortState xmlns:xlrd2="http://schemas.microsoft.com/office/spreadsheetml/2017/richdata2" ref="B5:P18">
    <sortCondition descending="1" ref="O5:O18"/>
  </sortState>
  <mergeCells count="13">
    <mergeCell ref="S15:S16"/>
    <mergeCell ref="T15:T16"/>
    <mergeCell ref="S11:S12"/>
    <mergeCell ref="T11:T12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W44"/>
  <sheetViews>
    <sheetView workbookViewId="0">
      <selection activeCell="V9" sqref="V9"/>
    </sheetView>
  </sheetViews>
  <sheetFormatPr defaultColWidth="9.109375" defaultRowHeight="17.399999999999999" x14ac:dyDescent="0.3"/>
  <cols>
    <col min="1" max="1" width="4.109375" style="13" customWidth="1"/>
    <col min="2" max="2" width="9.5546875" style="9" customWidth="1"/>
    <col min="3" max="14" width="4.6640625" style="13" customWidth="1"/>
    <col min="15" max="15" width="5.44140625" style="1" customWidth="1"/>
    <col min="16" max="16" width="7.88671875" style="3" customWidth="1"/>
    <col min="17" max="17" width="11.109375" style="1" bestFit="1" customWidth="1"/>
    <col min="18" max="18" width="9.109375" style="1"/>
    <col min="19" max="19" width="22.33203125" style="167" bestFit="1" customWidth="1"/>
    <col min="20" max="20" width="9.109375" style="127"/>
    <col min="21" max="16384" width="9.109375" style="1"/>
  </cols>
  <sheetData>
    <row r="1" spans="1:75" x14ac:dyDescent="0.3">
      <c r="N1" s="249" t="s">
        <v>83</v>
      </c>
      <c r="O1" s="250"/>
      <c r="P1" s="151">
        <v>0</v>
      </c>
      <c r="S1" s="152" t="s">
        <v>84</v>
      </c>
      <c r="T1" s="153" t="s">
        <v>85</v>
      </c>
    </row>
    <row r="2" spans="1:75" ht="15.75" customHeight="1" x14ac:dyDescent="0.3">
      <c r="A2" s="244" t="s">
        <v>86</v>
      </c>
      <c r="B2" s="245"/>
      <c r="C2" s="245"/>
      <c r="D2" s="246" t="s">
        <v>178</v>
      </c>
      <c r="E2" s="246"/>
      <c r="F2" s="246"/>
      <c r="G2" s="246"/>
      <c r="H2" s="246"/>
      <c r="I2" s="247"/>
      <c r="J2" s="247"/>
      <c r="K2" s="248"/>
      <c r="N2" s="249" t="s">
        <v>87</v>
      </c>
      <c r="O2" s="250"/>
      <c r="P2" s="151">
        <v>4</v>
      </c>
      <c r="Q2" s="154" t="s">
        <v>88</v>
      </c>
      <c r="R2" s="155"/>
      <c r="S2" s="156" t="s">
        <v>89</v>
      </c>
      <c r="T2" s="157">
        <f>MAX(O5:O36)</f>
        <v>109</v>
      </c>
    </row>
    <row r="3" spans="1:75" ht="15.75" customHeight="1" x14ac:dyDescent="0.25">
      <c r="A3" s="244" t="s">
        <v>30</v>
      </c>
      <c r="B3" s="245"/>
      <c r="C3" s="245"/>
      <c r="D3" s="251" t="s">
        <v>179</v>
      </c>
      <c r="E3" s="251"/>
      <c r="F3" s="252"/>
      <c r="G3" s="253" t="s">
        <v>90</v>
      </c>
      <c r="H3" s="254"/>
      <c r="I3" s="254"/>
      <c r="J3" s="255" t="s">
        <v>155</v>
      </c>
      <c r="K3" s="256"/>
      <c r="L3" s="158"/>
      <c r="M3" s="159"/>
      <c r="N3" s="249" t="s">
        <v>92</v>
      </c>
      <c r="O3" s="250"/>
      <c r="P3" s="160">
        <v>0</v>
      </c>
      <c r="Q3" s="161">
        <f>SUM((P1*4)+(P2*2)+P3)</f>
        <v>8</v>
      </c>
      <c r="R3" s="162"/>
      <c r="S3" s="156" t="s">
        <v>93</v>
      </c>
      <c r="T3" s="157">
        <f>MAX(C5:C36)</f>
        <v>16</v>
      </c>
    </row>
    <row r="4" spans="1:75" s="20" customFormat="1" ht="21" customHeight="1" x14ac:dyDescent="0.2">
      <c r="A4" s="115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94</v>
      </c>
      <c r="P4" s="15" t="s">
        <v>95</v>
      </c>
      <c r="Q4" s="23" t="s">
        <v>32</v>
      </c>
      <c r="R4" s="163"/>
      <c r="S4" s="156" t="s">
        <v>78</v>
      </c>
      <c r="T4" s="157" t="s">
        <v>66</v>
      </c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</row>
    <row r="5" spans="1:75" ht="15.75" customHeight="1" x14ac:dyDescent="0.3">
      <c r="A5" s="14">
        <v>1</v>
      </c>
      <c r="B5" s="8">
        <v>9</v>
      </c>
      <c r="C5" s="11">
        <v>16</v>
      </c>
      <c r="D5" s="11">
        <v>9</v>
      </c>
      <c r="E5" s="11">
        <v>7</v>
      </c>
      <c r="F5" s="11">
        <v>8</v>
      </c>
      <c r="G5" s="11">
        <v>13</v>
      </c>
      <c r="H5" s="11">
        <v>14</v>
      </c>
      <c r="I5" s="11">
        <v>11</v>
      </c>
      <c r="J5" s="11">
        <v>9</v>
      </c>
      <c r="K5" s="11">
        <v>9</v>
      </c>
      <c r="L5" s="11">
        <v>11</v>
      </c>
      <c r="M5" s="11">
        <v>2</v>
      </c>
      <c r="N5" s="12"/>
      <c r="O5" s="10">
        <f t="shared" ref="O5:O24" si="0">IF(B5="","",SUM(C5:M5)-(N5))</f>
        <v>109</v>
      </c>
      <c r="P5" s="165" t="s">
        <v>161</v>
      </c>
      <c r="Q5" s="30">
        <f t="shared" ref="Q5:Q44" si="1">SUM(C5:E5)</f>
        <v>32</v>
      </c>
      <c r="S5" s="156" t="s">
        <v>79</v>
      </c>
      <c r="T5" s="157">
        <v>54</v>
      </c>
    </row>
    <row r="6" spans="1:75" ht="15.75" customHeight="1" x14ac:dyDescent="0.3">
      <c r="A6" s="14">
        <v>2</v>
      </c>
      <c r="B6" s="8">
        <v>31</v>
      </c>
      <c r="C6" s="11">
        <v>15</v>
      </c>
      <c r="D6" s="11">
        <v>0</v>
      </c>
      <c r="E6" s="11">
        <v>7</v>
      </c>
      <c r="F6" s="11">
        <v>9</v>
      </c>
      <c r="G6" s="11">
        <v>12</v>
      </c>
      <c r="H6" s="11">
        <v>12</v>
      </c>
      <c r="I6" s="11">
        <v>9</v>
      </c>
      <c r="J6" s="11">
        <v>10</v>
      </c>
      <c r="K6" s="11">
        <v>8</v>
      </c>
      <c r="L6" s="11">
        <v>11</v>
      </c>
      <c r="M6" s="11">
        <v>0</v>
      </c>
      <c r="N6" s="12"/>
      <c r="O6" s="10">
        <f t="shared" si="0"/>
        <v>93</v>
      </c>
      <c r="P6" s="165" t="s">
        <v>161</v>
      </c>
      <c r="Q6" s="30">
        <f t="shared" si="1"/>
        <v>22</v>
      </c>
      <c r="S6" s="156" t="s">
        <v>103</v>
      </c>
      <c r="T6" s="157" t="s">
        <v>66</v>
      </c>
    </row>
    <row r="7" spans="1:75" ht="15.75" customHeight="1" x14ac:dyDescent="0.3">
      <c r="A7" s="14">
        <v>3</v>
      </c>
      <c r="B7" s="8">
        <v>19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0">
        <f t="shared" si="0"/>
        <v>0</v>
      </c>
      <c r="P7" s="165" t="s">
        <v>162</v>
      </c>
      <c r="Q7" s="30">
        <f t="shared" si="1"/>
        <v>0</v>
      </c>
      <c r="S7" s="156" t="s">
        <v>97</v>
      </c>
      <c r="T7" s="157" t="s">
        <v>66</v>
      </c>
    </row>
    <row r="8" spans="1:75" ht="15.75" customHeight="1" x14ac:dyDescent="0.3">
      <c r="A8" s="14">
        <v>4</v>
      </c>
      <c r="B8" s="8">
        <v>36</v>
      </c>
      <c r="C8" s="11">
        <v>13</v>
      </c>
      <c r="D8" s="11">
        <v>9</v>
      </c>
      <c r="E8" s="11">
        <v>6</v>
      </c>
      <c r="F8" s="11">
        <v>9</v>
      </c>
      <c r="G8" s="11">
        <v>15</v>
      </c>
      <c r="H8" s="11">
        <v>13</v>
      </c>
      <c r="I8" s="11">
        <v>8</v>
      </c>
      <c r="J8" s="11">
        <v>10</v>
      </c>
      <c r="K8" s="11">
        <v>8</v>
      </c>
      <c r="L8" s="11">
        <v>11</v>
      </c>
      <c r="M8" s="11">
        <v>1</v>
      </c>
      <c r="N8" s="12"/>
      <c r="O8" s="10">
        <f t="shared" si="0"/>
        <v>103</v>
      </c>
      <c r="P8" s="165" t="s">
        <v>162</v>
      </c>
      <c r="Q8" s="30">
        <f t="shared" si="1"/>
        <v>28</v>
      </c>
      <c r="S8" s="156" t="s">
        <v>153</v>
      </c>
      <c r="T8" s="157">
        <v>385</v>
      </c>
    </row>
    <row r="9" spans="1:75" ht="15.75" customHeight="1" x14ac:dyDescent="0.3">
      <c r="A9" s="14">
        <v>5</v>
      </c>
      <c r="B9" s="166">
        <v>71</v>
      </c>
      <c r="C9" s="11">
        <v>15</v>
      </c>
      <c r="D9" s="11">
        <v>9</v>
      </c>
      <c r="E9" s="11">
        <v>6</v>
      </c>
      <c r="F9" s="11">
        <v>10</v>
      </c>
      <c r="G9" s="11">
        <v>0</v>
      </c>
      <c r="H9" s="11">
        <v>13</v>
      </c>
      <c r="I9" s="11">
        <v>10</v>
      </c>
      <c r="J9" s="11">
        <v>10</v>
      </c>
      <c r="K9" s="11">
        <v>9</v>
      </c>
      <c r="L9" s="11">
        <v>7</v>
      </c>
      <c r="M9" s="11">
        <v>0</v>
      </c>
      <c r="N9" s="12"/>
      <c r="O9" s="10">
        <f t="shared" si="0"/>
        <v>89</v>
      </c>
      <c r="P9" s="165" t="s">
        <v>101</v>
      </c>
      <c r="Q9" s="30">
        <f t="shared" si="1"/>
        <v>30</v>
      </c>
      <c r="S9" s="156" t="s">
        <v>98</v>
      </c>
      <c r="T9" s="157" t="s">
        <v>66</v>
      </c>
    </row>
    <row r="10" spans="1:75" ht="15.75" customHeight="1" x14ac:dyDescent="0.3">
      <c r="A10" s="14">
        <v>6</v>
      </c>
      <c r="B10" s="166">
        <v>50</v>
      </c>
      <c r="C10" s="11">
        <v>14</v>
      </c>
      <c r="D10" s="11">
        <v>0</v>
      </c>
      <c r="E10" s="11">
        <v>7</v>
      </c>
      <c r="F10" s="11">
        <v>10</v>
      </c>
      <c r="G10" s="11">
        <v>14</v>
      </c>
      <c r="H10" s="11">
        <v>14</v>
      </c>
      <c r="I10" s="11">
        <v>7</v>
      </c>
      <c r="J10" s="11">
        <v>10</v>
      </c>
      <c r="K10" s="11">
        <v>8</v>
      </c>
      <c r="L10" s="11">
        <v>9</v>
      </c>
      <c r="M10" s="11">
        <v>0</v>
      </c>
      <c r="N10" s="12"/>
      <c r="O10" s="10">
        <f t="shared" si="0"/>
        <v>93</v>
      </c>
      <c r="P10" s="165" t="s">
        <v>101</v>
      </c>
      <c r="Q10" s="30">
        <f t="shared" si="1"/>
        <v>21</v>
      </c>
      <c r="S10" s="156" t="s">
        <v>154</v>
      </c>
      <c r="T10" s="173">
        <v>670</v>
      </c>
    </row>
    <row r="11" spans="1:75" ht="15.75" customHeight="1" x14ac:dyDescent="0.3">
      <c r="A11" s="14">
        <v>7</v>
      </c>
      <c r="B11" s="8">
        <v>48</v>
      </c>
      <c r="C11" s="11">
        <v>15</v>
      </c>
      <c r="D11" s="11">
        <v>0</v>
      </c>
      <c r="E11" s="11">
        <v>0</v>
      </c>
      <c r="F11" s="11">
        <v>9</v>
      </c>
      <c r="G11" s="11">
        <v>14</v>
      </c>
      <c r="H11" s="11">
        <v>14</v>
      </c>
      <c r="I11" s="11">
        <v>8</v>
      </c>
      <c r="J11" s="11">
        <v>9</v>
      </c>
      <c r="K11" s="11">
        <v>9</v>
      </c>
      <c r="L11" s="11">
        <v>8</v>
      </c>
      <c r="M11" s="11">
        <v>0</v>
      </c>
      <c r="N11" s="12"/>
      <c r="O11" s="10">
        <f t="shared" si="0"/>
        <v>86</v>
      </c>
      <c r="P11" s="165" t="s">
        <v>102</v>
      </c>
      <c r="Q11" s="30">
        <f t="shared" si="1"/>
        <v>15</v>
      </c>
      <c r="S11" s="260"/>
      <c r="T11" s="262"/>
    </row>
    <row r="12" spans="1:75" ht="15.75" customHeight="1" x14ac:dyDescent="0.3">
      <c r="A12" s="14">
        <v>8</v>
      </c>
      <c r="B12" s="166">
        <v>23</v>
      </c>
      <c r="C12" s="11">
        <v>15</v>
      </c>
      <c r="D12" s="11">
        <v>0</v>
      </c>
      <c r="E12" s="11">
        <v>6</v>
      </c>
      <c r="F12" s="11">
        <v>10</v>
      </c>
      <c r="G12" s="11">
        <v>15</v>
      </c>
      <c r="H12" s="11">
        <v>15</v>
      </c>
      <c r="I12" s="11">
        <v>8</v>
      </c>
      <c r="J12" s="11">
        <v>10</v>
      </c>
      <c r="K12" s="11">
        <v>8</v>
      </c>
      <c r="L12" s="11">
        <v>10</v>
      </c>
      <c r="M12" s="11">
        <v>0</v>
      </c>
      <c r="N12" s="12"/>
      <c r="O12" s="10">
        <f t="shared" si="0"/>
        <v>97</v>
      </c>
      <c r="P12" s="165" t="s">
        <v>102</v>
      </c>
      <c r="Q12" s="30">
        <f t="shared" si="1"/>
        <v>21</v>
      </c>
      <c r="S12" s="261"/>
      <c r="T12" s="262"/>
    </row>
    <row r="13" spans="1:75" ht="15.75" customHeight="1" x14ac:dyDescent="0.3">
      <c r="A13" s="14">
        <v>9</v>
      </c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 t="str">
        <f t="shared" si="0"/>
        <v/>
      </c>
      <c r="P13" s="165"/>
      <c r="Q13" s="30">
        <f t="shared" si="1"/>
        <v>0</v>
      </c>
      <c r="S13" s="170"/>
      <c r="T13" s="170"/>
    </row>
    <row r="14" spans="1:75" ht="15.75" customHeight="1" x14ac:dyDescent="0.3">
      <c r="A14" s="14">
        <v>10</v>
      </c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 t="str">
        <f t="shared" si="0"/>
        <v/>
      </c>
      <c r="P14" s="165"/>
      <c r="Q14" s="30">
        <f t="shared" si="1"/>
        <v>0</v>
      </c>
      <c r="S14" s="171"/>
      <c r="T14" s="172"/>
    </row>
    <row r="15" spans="1:75" ht="15.75" customHeight="1" x14ac:dyDescent="0.3">
      <c r="A15" s="14">
        <v>11</v>
      </c>
      <c r="B15" s="8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0" t="str">
        <f t="shared" si="0"/>
        <v/>
      </c>
      <c r="P15" s="165"/>
      <c r="Q15" s="30">
        <f t="shared" si="1"/>
        <v>0</v>
      </c>
      <c r="R15" s="168"/>
      <c r="S15" s="257"/>
      <c r="T15" s="259"/>
    </row>
    <row r="16" spans="1:75" ht="15.75" customHeight="1" x14ac:dyDescent="0.3">
      <c r="A16" s="14">
        <v>12</v>
      </c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 t="str">
        <f t="shared" si="0"/>
        <v/>
      </c>
      <c r="P16" s="165"/>
      <c r="Q16" s="30">
        <f t="shared" si="1"/>
        <v>0</v>
      </c>
      <c r="S16" s="258"/>
      <c r="T16" s="258"/>
    </row>
    <row r="17" spans="1:17" ht="15.75" customHeight="1" x14ac:dyDescent="0.3">
      <c r="A17" s="14">
        <v>13</v>
      </c>
      <c r="B17" s="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0" t="str">
        <f t="shared" si="0"/>
        <v/>
      </c>
      <c r="P17" s="165"/>
      <c r="Q17" s="30">
        <f t="shared" si="1"/>
        <v>0</v>
      </c>
    </row>
    <row r="18" spans="1:17" ht="15.75" customHeight="1" x14ac:dyDescent="0.3">
      <c r="A18" s="14">
        <v>14</v>
      </c>
      <c r="B18" s="8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0" t="str">
        <f t="shared" si="0"/>
        <v/>
      </c>
      <c r="P18" s="165"/>
      <c r="Q18" s="30">
        <f t="shared" si="1"/>
        <v>0</v>
      </c>
    </row>
    <row r="19" spans="1:17" ht="15.75" customHeight="1" x14ac:dyDescent="0.3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65"/>
      <c r="Q19" s="30">
        <f t="shared" si="1"/>
        <v>0</v>
      </c>
    </row>
    <row r="20" spans="1:17" ht="15.75" customHeight="1" x14ac:dyDescent="0.3">
      <c r="A20" s="14">
        <v>16</v>
      </c>
      <c r="B20" s="8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0" t="str">
        <f t="shared" si="0"/>
        <v/>
      </c>
      <c r="P20" s="165"/>
      <c r="Q20" s="30">
        <f t="shared" si="1"/>
        <v>0</v>
      </c>
    </row>
    <row r="21" spans="1:17" ht="15.75" customHeight="1" x14ac:dyDescent="0.3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 t="str">
        <f t="shared" si="0"/>
        <v/>
      </c>
      <c r="P21" s="165"/>
      <c r="Q21" s="30">
        <f t="shared" si="1"/>
        <v>0</v>
      </c>
    </row>
    <row r="22" spans="1:17" ht="15.75" customHeight="1" x14ac:dyDescent="0.3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 t="str">
        <f t="shared" si="0"/>
        <v/>
      </c>
      <c r="P22" s="165"/>
      <c r="Q22" s="30">
        <f t="shared" si="1"/>
        <v>0</v>
      </c>
    </row>
    <row r="23" spans="1:17" ht="15.75" customHeight="1" x14ac:dyDescent="0.3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 t="str">
        <f t="shared" si="0"/>
        <v/>
      </c>
      <c r="P23" s="165"/>
      <c r="Q23" s="30">
        <f t="shared" si="1"/>
        <v>0</v>
      </c>
    </row>
    <row r="24" spans="1:17" ht="15.75" customHeight="1" x14ac:dyDescent="0.3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 t="str">
        <f t="shared" si="0"/>
        <v/>
      </c>
      <c r="P24" s="165"/>
      <c r="Q24" s="30">
        <f t="shared" si="1"/>
        <v>0</v>
      </c>
    </row>
    <row r="25" spans="1:17" ht="15.75" customHeight="1" x14ac:dyDescent="0.3">
      <c r="A25" s="14">
        <v>21</v>
      </c>
      <c r="B25" s="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0"/>
      <c r="P25" s="165"/>
      <c r="Q25" s="30">
        <f t="shared" si="1"/>
        <v>0</v>
      </c>
    </row>
    <row r="26" spans="1:17" ht="15.75" customHeight="1" x14ac:dyDescent="0.3">
      <c r="A26" s="14">
        <v>22</v>
      </c>
      <c r="B26" s="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0"/>
      <c r="P26" s="165"/>
      <c r="Q26" s="30">
        <f t="shared" si="1"/>
        <v>0</v>
      </c>
    </row>
    <row r="27" spans="1:17" ht="15.75" customHeight="1" x14ac:dyDescent="0.3">
      <c r="A27" s="14">
        <v>23</v>
      </c>
      <c r="B27" s="8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0"/>
      <c r="P27" s="169"/>
      <c r="Q27" s="30">
        <f t="shared" si="1"/>
        <v>0</v>
      </c>
    </row>
    <row r="28" spans="1:17" ht="15.75" customHeight="1" x14ac:dyDescent="0.3">
      <c r="A28" s="14">
        <v>24</v>
      </c>
      <c r="B28" s="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0"/>
      <c r="P28" s="165"/>
      <c r="Q28" s="30">
        <f t="shared" si="1"/>
        <v>0</v>
      </c>
    </row>
    <row r="29" spans="1:17" ht="15.75" customHeight="1" x14ac:dyDescent="0.3">
      <c r="A29" s="14">
        <v>25</v>
      </c>
      <c r="B29" s="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0" t="str">
        <f t="shared" ref="O29:O44" si="2">IF(B29="","",SUM(C29:M29)-(N29))</f>
        <v/>
      </c>
      <c r="P29" s="165"/>
      <c r="Q29" s="30">
        <f t="shared" si="1"/>
        <v>0</v>
      </c>
    </row>
    <row r="30" spans="1:17" ht="15.75" customHeight="1" x14ac:dyDescent="0.3">
      <c r="A30" s="14">
        <v>26</v>
      </c>
      <c r="B30" s="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0" t="str">
        <f t="shared" si="2"/>
        <v/>
      </c>
      <c r="P30" s="165"/>
      <c r="Q30" s="30">
        <f t="shared" si="1"/>
        <v>0</v>
      </c>
    </row>
    <row r="31" spans="1:17" ht="15.75" customHeight="1" x14ac:dyDescent="0.3">
      <c r="A31" s="14">
        <v>27</v>
      </c>
      <c r="B31" s="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0" t="str">
        <f t="shared" si="2"/>
        <v/>
      </c>
      <c r="P31" s="165"/>
      <c r="Q31" s="30">
        <f t="shared" si="1"/>
        <v>0</v>
      </c>
    </row>
    <row r="32" spans="1:17" ht="15.75" customHeight="1" x14ac:dyDescent="0.3">
      <c r="A32" s="14">
        <v>28</v>
      </c>
      <c r="B32" s="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0" t="str">
        <f t="shared" si="2"/>
        <v/>
      </c>
      <c r="P32" s="165"/>
      <c r="Q32" s="30">
        <f t="shared" si="1"/>
        <v>0</v>
      </c>
    </row>
    <row r="33" spans="1:17" ht="15.75" customHeight="1" x14ac:dyDescent="0.3">
      <c r="A33" s="14">
        <v>29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0" t="str">
        <f t="shared" si="2"/>
        <v/>
      </c>
      <c r="P33" s="165"/>
      <c r="Q33" s="30">
        <f t="shared" si="1"/>
        <v>0</v>
      </c>
    </row>
    <row r="34" spans="1:17" ht="15.75" customHeight="1" x14ac:dyDescent="0.3">
      <c r="A34" s="14">
        <v>30</v>
      </c>
      <c r="B34" s="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0" t="str">
        <f t="shared" si="2"/>
        <v/>
      </c>
      <c r="P34" s="165"/>
      <c r="Q34" s="30">
        <f t="shared" si="1"/>
        <v>0</v>
      </c>
    </row>
    <row r="35" spans="1:17" ht="15.75" customHeight="1" x14ac:dyDescent="0.3">
      <c r="A35" s="14">
        <v>31</v>
      </c>
      <c r="B35" s="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0" t="str">
        <f t="shared" si="2"/>
        <v/>
      </c>
      <c r="P35" s="165"/>
      <c r="Q35" s="30">
        <f t="shared" si="1"/>
        <v>0</v>
      </c>
    </row>
    <row r="36" spans="1:17" ht="15.75" customHeight="1" x14ac:dyDescent="0.3">
      <c r="A36" s="14">
        <v>32</v>
      </c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0" t="str">
        <f t="shared" si="2"/>
        <v/>
      </c>
      <c r="P36" s="165"/>
      <c r="Q36" s="30">
        <f t="shared" si="1"/>
        <v>0</v>
      </c>
    </row>
    <row r="37" spans="1:17" ht="15.75" customHeight="1" x14ac:dyDescent="0.3">
      <c r="A37" s="14"/>
      <c r="B37" s="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0" t="str">
        <f t="shared" si="2"/>
        <v/>
      </c>
      <c r="P37" s="165"/>
      <c r="Q37" s="30">
        <f t="shared" si="1"/>
        <v>0</v>
      </c>
    </row>
    <row r="38" spans="1:17" ht="15.75" customHeight="1" x14ac:dyDescent="0.3">
      <c r="A38" s="14"/>
      <c r="B38" s="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0" t="str">
        <f t="shared" si="2"/>
        <v/>
      </c>
      <c r="P38" s="165"/>
      <c r="Q38" s="30">
        <f t="shared" si="1"/>
        <v>0</v>
      </c>
    </row>
    <row r="39" spans="1:17" ht="15.75" customHeight="1" x14ac:dyDescent="0.3">
      <c r="A39" s="14"/>
      <c r="B39" s="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0" t="str">
        <f t="shared" si="2"/>
        <v/>
      </c>
      <c r="P39" s="165"/>
      <c r="Q39" s="30">
        <f t="shared" si="1"/>
        <v>0</v>
      </c>
    </row>
    <row r="40" spans="1:17" ht="15.75" customHeight="1" x14ac:dyDescent="0.3">
      <c r="A40" s="14"/>
      <c r="B40" s="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0" t="str">
        <f t="shared" si="2"/>
        <v/>
      </c>
      <c r="P40" s="165"/>
      <c r="Q40" s="30">
        <f t="shared" si="1"/>
        <v>0</v>
      </c>
    </row>
    <row r="41" spans="1:17" ht="15.75" customHeight="1" x14ac:dyDescent="0.3">
      <c r="A41" s="14"/>
      <c r="B41" s="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  <c r="O41" s="10" t="str">
        <f t="shared" si="2"/>
        <v/>
      </c>
      <c r="P41" s="165"/>
      <c r="Q41" s="30">
        <f t="shared" si="1"/>
        <v>0</v>
      </c>
    </row>
    <row r="42" spans="1:17" ht="15.75" customHeight="1" x14ac:dyDescent="0.3">
      <c r="A42" s="14"/>
      <c r="B42" s="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0" t="str">
        <f t="shared" si="2"/>
        <v/>
      </c>
      <c r="P42" s="165"/>
      <c r="Q42" s="30">
        <f t="shared" si="1"/>
        <v>0</v>
      </c>
    </row>
    <row r="43" spans="1:17" ht="15.75" customHeight="1" x14ac:dyDescent="0.3">
      <c r="A43" s="14"/>
      <c r="B43" s="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0" t="str">
        <f t="shared" si="2"/>
        <v/>
      </c>
      <c r="P43" s="165"/>
      <c r="Q43" s="30">
        <f t="shared" si="1"/>
        <v>0</v>
      </c>
    </row>
    <row r="44" spans="1:17" ht="15.75" customHeight="1" x14ac:dyDescent="0.3">
      <c r="A44" s="14"/>
      <c r="B44" s="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0" t="str">
        <f t="shared" si="2"/>
        <v/>
      </c>
      <c r="P44" s="165"/>
      <c r="Q44" s="30">
        <f t="shared" si="1"/>
        <v>0</v>
      </c>
    </row>
  </sheetData>
  <mergeCells count="13">
    <mergeCell ref="A2:C2"/>
    <mergeCell ref="D2:K2"/>
    <mergeCell ref="N2:O2"/>
    <mergeCell ref="A3:C3"/>
    <mergeCell ref="D3:F3"/>
    <mergeCell ref="G3:I3"/>
    <mergeCell ref="J3:K3"/>
    <mergeCell ref="N3:O3"/>
    <mergeCell ref="S11:S12"/>
    <mergeCell ref="T11:T12"/>
    <mergeCell ref="S15:S16"/>
    <mergeCell ref="T15:T16"/>
    <mergeCell ref="N1:O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W44"/>
  <sheetViews>
    <sheetView workbookViewId="0">
      <selection activeCell="P3" sqref="P3"/>
    </sheetView>
  </sheetViews>
  <sheetFormatPr defaultColWidth="9.109375" defaultRowHeight="17.399999999999999" x14ac:dyDescent="0.3"/>
  <cols>
    <col min="1" max="1" width="4.109375" style="13" customWidth="1"/>
    <col min="2" max="2" width="9.5546875" style="9" customWidth="1"/>
    <col min="3" max="14" width="4.6640625" style="13" customWidth="1"/>
    <col min="15" max="15" width="5.44140625" style="1" customWidth="1"/>
    <col min="16" max="16" width="7.88671875" style="3" customWidth="1"/>
    <col min="17" max="17" width="11.109375" style="1" bestFit="1" customWidth="1"/>
    <col min="18" max="18" width="9.109375" style="1"/>
    <col min="19" max="19" width="22.33203125" style="167" bestFit="1" customWidth="1"/>
    <col min="20" max="20" width="9.109375" style="127"/>
    <col min="21" max="16384" width="9.109375" style="1"/>
  </cols>
  <sheetData>
    <row r="1" spans="1:75" x14ac:dyDescent="0.3">
      <c r="N1" s="249" t="s">
        <v>83</v>
      </c>
      <c r="O1" s="250"/>
      <c r="P1" s="151">
        <v>0</v>
      </c>
      <c r="S1" s="152" t="s">
        <v>84</v>
      </c>
      <c r="T1" s="153" t="s">
        <v>85</v>
      </c>
    </row>
    <row r="2" spans="1:75" ht="15.75" customHeight="1" x14ac:dyDescent="0.3">
      <c r="A2" s="244" t="s">
        <v>86</v>
      </c>
      <c r="B2" s="245"/>
      <c r="C2" s="245"/>
      <c r="D2" s="246" t="s">
        <v>141</v>
      </c>
      <c r="E2" s="246"/>
      <c r="F2" s="246"/>
      <c r="G2" s="246"/>
      <c r="H2" s="246"/>
      <c r="I2" s="247"/>
      <c r="J2" s="247"/>
      <c r="K2" s="248"/>
      <c r="N2" s="249" t="s">
        <v>87</v>
      </c>
      <c r="O2" s="250"/>
      <c r="P2" s="151">
        <v>1</v>
      </c>
      <c r="Q2" s="154" t="s">
        <v>88</v>
      </c>
      <c r="R2" s="155"/>
      <c r="S2" s="156" t="s">
        <v>89</v>
      </c>
      <c r="T2" s="157">
        <f>MAX(O5:O36)</f>
        <v>96</v>
      </c>
    </row>
    <row r="3" spans="1:75" ht="15.75" customHeight="1" x14ac:dyDescent="0.25">
      <c r="A3" s="244" t="s">
        <v>30</v>
      </c>
      <c r="B3" s="245"/>
      <c r="C3" s="245"/>
      <c r="D3" s="251" t="s">
        <v>142</v>
      </c>
      <c r="E3" s="251"/>
      <c r="F3" s="252"/>
      <c r="G3" s="253" t="s">
        <v>90</v>
      </c>
      <c r="H3" s="254"/>
      <c r="I3" s="254"/>
      <c r="J3" s="255" t="s">
        <v>155</v>
      </c>
      <c r="K3" s="256"/>
      <c r="L3" s="158"/>
      <c r="M3" s="159"/>
      <c r="N3" s="249" t="s">
        <v>92</v>
      </c>
      <c r="O3" s="250"/>
      <c r="P3" s="160">
        <v>4</v>
      </c>
      <c r="Q3" s="161">
        <f>SUM((P1*4)+(P2*2)+P3)</f>
        <v>6</v>
      </c>
      <c r="R3" s="162"/>
      <c r="S3" s="156" t="s">
        <v>93</v>
      </c>
      <c r="T3" s="157">
        <f>MAX(C5:C36)</f>
        <v>16</v>
      </c>
    </row>
    <row r="4" spans="1:75" s="20" customFormat="1" ht="21" customHeight="1" x14ac:dyDescent="0.2">
      <c r="A4" s="115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94</v>
      </c>
      <c r="P4" s="15" t="s">
        <v>95</v>
      </c>
      <c r="Q4" s="23" t="s">
        <v>32</v>
      </c>
      <c r="R4" s="163"/>
      <c r="S4" s="156" t="s">
        <v>78</v>
      </c>
      <c r="T4" s="157" t="s">
        <v>66</v>
      </c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</row>
    <row r="5" spans="1:75" ht="15.75" customHeight="1" x14ac:dyDescent="0.3">
      <c r="A5" s="14">
        <v>1</v>
      </c>
      <c r="B5" s="8" t="s">
        <v>143</v>
      </c>
      <c r="C5" s="11">
        <v>13</v>
      </c>
      <c r="D5" s="11">
        <v>0</v>
      </c>
      <c r="E5" s="11">
        <v>6</v>
      </c>
      <c r="F5" s="11">
        <v>10</v>
      </c>
      <c r="G5" s="11">
        <v>9</v>
      </c>
      <c r="H5" s="11">
        <v>13</v>
      </c>
      <c r="I5" s="11">
        <v>8</v>
      </c>
      <c r="J5" s="11">
        <v>9</v>
      </c>
      <c r="K5" s="11">
        <v>9</v>
      </c>
      <c r="L5" s="11">
        <v>8</v>
      </c>
      <c r="M5" s="11">
        <v>0</v>
      </c>
      <c r="N5" s="12"/>
      <c r="O5" s="10">
        <f t="shared" ref="O5:O24" si="0">IF(B5="","",SUM(C5:M5)-(N5))</f>
        <v>85</v>
      </c>
      <c r="P5" s="165" t="s">
        <v>96</v>
      </c>
      <c r="Q5" s="30">
        <f t="shared" ref="Q5:Q44" si="1">SUM(C5:E5)</f>
        <v>19</v>
      </c>
      <c r="S5" s="156" t="s">
        <v>79</v>
      </c>
      <c r="T5" s="157">
        <v>22</v>
      </c>
    </row>
    <row r="6" spans="1:75" ht="15.75" customHeight="1" x14ac:dyDescent="0.3">
      <c r="A6" s="14">
        <v>2</v>
      </c>
      <c r="B6" s="8" t="s">
        <v>134</v>
      </c>
      <c r="C6" s="11">
        <v>16</v>
      </c>
      <c r="D6" s="11">
        <v>9</v>
      </c>
      <c r="E6" s="11">
        <v>6</v>
      </c>
      <c r="F6" s="11">
        <v>9</v>
      </c>
      <c r="G6" s="11">
        <v>9</v>
      </c>
      <c r="H6" s="11">
        <v>13</v>
      </c>
      <c r="I6" s="11">
        <v>7</v>
      </c>
      <c r="J6" s="11">
        <v>9</v>
      </c>
      <c r="K6" s="11">
        <v>9</v>
      </c>
      <c r="L6" s="11">
        <v>9</v>
      </c>
      <c r="M6" s="11">
        <v>0</v>
      </c>
      <c r="N6" s="12"/>
      <c r="O6" s="10">
        <f t="shared" si="0"/>
        <v>96</v>
      </c>
      <c r="P6" s="165" t="s">
        <v>96</v>
      </c>
      <c r="Q6" s="30">
        <f t="shared" si="1"/>
        <v>31</v>
      </c>
      <c r="S6" s="156" t="s">
        <v>103</v>
      </c>
      <c r="T6" s="157">
        <v>31</v>
      </c>
    </row>
    <row r="7" spans="1:75" ht="15.75" customHeight="1" x14ac:dyDescent="0.3">
      <c r="A7" s="14">
        <v>3</v>
      </c>
      <c r="B7" s="8" t="s">
        <v>144</v>
      </c>
      <c r="C7" s="14">
        <v>14</v>
      </c>
      <c r="D7" s="14">
        <v>9</v>
      </c>
      <c r="E7" s="14">
        <v>6</v>
      </c>
      <c r="F7" s="14">
        <v>9</v>
      </c>
      <c r="G7" s="14">
        <v>9</v>
      </c>
      <c r="H7" s="14">
        <v>12</v>
      </c>
      <c r="I7" s="14">
        <v>7</v>
      </c>
      <c r="J7" s="14">
        <v>9</v>
      </c>
      <c r="K7" s="14">
        <v>8</v>
      </c>
      <c r="L7" s="14">
        <v>6</v>
      </c>
      <c r="M7" s="14">
        <v>0</v>
      </c>
      <c r="N7" s="14"/>
      <c r="O7" s="10">
        <f t="shared" si="0"/>
        <v>89</v>
      </c>
      <c r="P7" s="165" t="s">
        <v>96</v>
      </c>
      <c r="Q7" s="30">
        <f t="shared" si="1"/>
        <v>29</v>
      </c>
      <c r="S7" s="156" t="s">
        <v>97</v>
      </c>
      <c r="T7" s="157" t="s">
        <v>66</v>
      </c>
    </row>
    <row r="8" spans="1:75" ht="15.75" customHeight="1" x14ac:dyDescent="0.3">
      <c r="A8" s="14">
        <v>4</v>
      </c>
      <c r="B8" s="8" t="s">
        <v>145</v>
      </c>
      <c r="C8" s="11">
        <v>13</v>
      </c>
      <c r="D8" s="11">
        <v>9</v>
      </c>
      <c r="E8" s="11">
        <v>0</v>
      </c>
      <c r="F8" s="11">
        <v>10</v>
      </c>
      <c r="G8" s="11">
        <v>0</v>
      </c>
      <c r="H8" s="11">
        <v>13</v>
      </c>
      <c r="I8" s="11">
        <v>9</v>
      </c>
      <c r="J8" s="11">
        <v>9</v>
      </c>
      <c r="K8" s="11">
        <v>10</v>
      </c>
      <c r="L8" s="11">
        <v>9</v>
      </c>
      <c r="M8" s="11">
        <v>0</v>
      </c>
      <c r="N8" s="12"/>
      <c r="O8" s="10">
        <f t="shared" si="0"/>
        <v>82</v>
      </c>
      <c r="P8" s="165" t="s">
        <v>96</v>
      </c>
      <c r="Q8" s="30">
        <f t="shared" si="1"/>
        <v>22</v>
      </c>
      <c r="S8" s="156" t="s">
        <v>153</v>
      </c>
      <c r="T8" s="157">
        <v>82</v>
      </c>
    </row>
    <row r="9" spans="1:75" ht="15.75" customHeight="1" x14ac:dyDescent="0.3">
      <c r="A9" s="14">
        <v>5</v>
      </c>
      <c r="B9" s="166">
        <v>95</v>
      </c>
      <c r="C9" s="11">
        <v>12</v>
      </c>
      <c r="D9" s="11">
        <v>10</v>
      </c>
      <c r="E9" s="11">
        <v>0</v>
      </c>
      <c r="F9" s="11">
        <v>8</v>
      </c>
      <c r="G9" s="11">
        <v>0</v>
      </c>
      <c r="H9" s="11">
        <v>12</v>
      </c>
      <c r="I9" s="11">
        <v>9</v>
      </c>
      <c r="J9" s="11">
        <v>9</v>
      </c>
      <c r="K9" s="11">
        <v>11</v>
      </c>
      <c r="L9" s="11">
        <v>11</v>
      </c>
      <c r="M9" s="11">
        <v>0</v>
      </c>
      <c r="N9" s="12"/>
      <c r="O9" s="10">
        <f t="shared" si="0"/>
        <v>82</v>
      </c>
      <c r="P9" s="165" t="s">
        <v>161</v>
      </c>
      <c r="Q9" s="30">
        <f t="shared" si="1"/>
        <v>22</v>
      </c>
      <c r="S9" s="156" t="s">
        <v>98</v>
      </c>
      <c r="T9" s="157">
        <v>352</v>
      </c>
    </row>
    <row r="10" spans="1:75" ht="15.75" customHeight="1" x14ac:dyDescent="0.3">
      <c r="A10" s="14">
        <v>6</v>
      </c>
      <c r="B10" s="166">
        <v>94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0">
        <f t="shared" si="0"/>
        <v>0</v>
      </c>
      <c r="P10" s="165" t="s">
        <v>161</v>
      </c>
      <c r="Q10" s="30">
        <f t="shared" si="1"/>
        <v>0</v>
      </c>
      <c r="S10" s="156" t="s">
        <v>154</v>
      </c>
      <c r="T10" s="173">
        <f>SUM(O5:O11)</f>
        <v>434</v>
      </c>
    </row>
    <row r="11" spans="1:75" ht="15.75" customHeight="1" x14ac:dyDescent="0.3">
      <c r="A11" s="14">
        <v>7</v>
      </c>
      <c r="B11" s="8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10" t="str">
        <f t="shared" si="0"/>
        <v/>
      </c>
      <c r="P11" s="165"/>
      <c r="Q11" s="30">
        <f t="shared" si="1"/>
        <v>0</v>
      </c>
      <c r="S11" s="260"/>
      <c r="T11" s="263"/>
    </row>
    <row r="12" spans="1:75" ht="15.75" customHeight="1" x14ac:dyDescent="0.3">
      <c r="A12" s="14">
        <v>8</v>
      </c>
      <c r="B12" s="16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10" t="str">
        <f t="shared" si="0"/>
        <v/>
      </c>
      <c r="P12" s="165"/>
      <c r="Q12" s="30">
        <f t="shared" si="1"/>
        <v>0</v>
      </c>
      <c r="S12" s="261"/>
      <c r="T12" s="263"/>
    </row>
    <row r="13" spans="1:75" ht="15.75" customHeight="1" x14ac:dyDescent="0.3">
      <c r="A13" s="14">
        <v>9</v>
      </c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 t="str">
        <f t="shared" si="0"/>
        <v/>
      </c>
      <c r="P13" s="165"/>
      <c r="Q13" s="30">
        <f t="shared" si="1"/>
        <v>0</v>
      </c>
      <c r="S13" s="170"/>
      <c r="T13" s="170"/>
    </row>
    <row r="14" spans="1:75" ht="15.75" customHeight="1" x14ac:dyDescent="0.3">
      <c r="A14" s="14">
        <v>10</v>
      </c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 t="str">
        <f t="shared" si="0"/>
        <v/>
      </c>
      <c r="P14" s="165"/>
      <c r="Q14" s="30">
        <f t="shared" si="1"/>
        <v>0</v>
      </c>
      <c r="S14" s="171"/>
      <c r="T14" s="172"/>
    </row>
    <row r="15" spans="1:75" ht="15.75" customHeight="1" x14ac:dyDescent="0.3">
      <c r="A15" s="14">
        <v>11</v>
      </c>
      <c r="B15" s="8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0" t="str">
        <f t="shared" si="0"/>
        <v/>
      </c>
      <c r="P15" s="165"/>
      <c r="Q15" s="30">
        <f t="shared" si="1"/>
        <v>0</v>
      </c>
      <c r="R15" s="168"/>
      <c r="S15" s="257"/>
      <c r="T15" s="259"/>
    </row>
    <row r="16" spans="1:75" ht="15.75" customHeight="1" x14ac:dyDescent="0.3">
      <c r="A16" s="14">
        <v>12</v>
      </c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 t="str">
        <f t="shared" si="0"/>
        <v/>
      </c>
      <c r="P16" s="165"/>
      <c r="Q16" s="30">
        <f t="shared" si="1"/>
        <v>0</v>
      </c>
      <c r="S16" s="258"/>
      <c r="T16" s="258"/>
    </row>
    <row r="17" spans="1:17" ht="15.75" customHeight="1" x14ac:dyDescent="0.3">
      <c r="A17" s="14">
        <v>13</v>
      </c>
      <c r="B17" s="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0" t="str">
        <f t="shared" si="0"/>
        <v/>
      </c>
      <c r="P17" s="165"/>
      <c r="Q17" s="30">
        <f t="shared" si="1"/>
        <v>0</v>
      </c>
    </row>
    <row r="18" spans="1:17" ht="15.75" customHeight="1" x14ac:dyDescent="0.3">
      <c r="A18" s="14">
        <v>14</v>
      </c>
      <c r="B18" s="8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0" t="str">
        <f t="shared" si="0"/>
        <v/>
      </c>
      <c r="P18" s="165"/>
      <c r="Q18" s="30">
        <f t="shared" si="1"/>
        <v>0</v>
      </c>
    </row>
    <row r="19" spans="1:17" ht="15.75" customHeight="1" x14ac:dyDescent="0.3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65"/>
      <c r="Q19" s="30">
        <f t="shared" si="1"/>
        <v>0</v>
      </c>
    </row>
    <row r="20" spans="1:17" ht="15.75" customHeight="1" x14ac:dyDescent="0.3">
      <c r="A20" s="14">
        <v>16</v>
      </c>
      <c r="B20" s="8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0" t="str">
        <f t="shared" si="0"/>
        <v/>
      </c>
      <c r="P20" s="165"/>
      <c r="Q20" s="30">
        <f t="shared" si="1"/>
        <v>0</v>
      </c>
    </row>
    <row r="21" spans="1:17" ht="15.75" customHeight="1" x14ac:dyDescent="0.3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 t="str">
        <f t="shared" si="0"/>
        <v/>
      </c>
      <c r="P21" s="165"/>
      <c r="Q21" s="30">
        <f t="shared" si="1"/>
        <v>0</v>
      </c>
    </row>
    <row r="22" spans="1:17" ht="15.75" customHeight="1" x14ac:dyDescent="0.3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 t="str">
        <f t="shared" si="0"/>
        <v/>
      </c>
      <c r="P22" s="165"/>
      <c r="Q22" s="30">
        <f t="shared" si="1"/>
        <v>0</v>
      </c>
    </row>
    <row r="23" spans="1:17" ht="15.75" customHeight="1" x14ac:dyDescent="0.3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 t="str">
        <f t="shared" si="0"/>
        <v/>
      </c>
      <c r="P23" s="165"/>
      <c r="Q23" s="30">
        <f t="shared" si="1"/>
        <v>0</v>
      </c>
    </row>
    <row r="24" spans="1:17" ht="15.75" customHeight="1" x14ac:dyDescent="0.3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 t="str">
        <f t="shared" si="0"/>
        <v/>
      </c>
      <c r="P24" s="165"/>
      <c r="Q24" s="30">
        <f t="shared" si="1"/>
        <v>0</v>
      </c>
    </row>
    <row r="25" spans="1:17" ht="15.75" customHeight="1" x14ac:dyDescent="0.3">
      <c r="A25" s="14">
        <v>21</v>
      </c>
      <c r="B25" s="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0"/>
      <c r="P25" s="165"/>
      <c r="Q25" s="30">
        <f t="shared" si="1"/>
        <v>0</v>
      </c>
    </row>
    <row r="26" spans="1:17" ht="15.75" customHeight="1" x14ac:dyDescent="0.3">
      <c r="A26" s="14">
        <v>22</v>
      </c>
      <c r="B26" s="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0"/>
      <c r="P26" s="165"/>
      <c r="Q26" s="30">
        <f t="shared" si="1"/>
        <v>0</v>
      </c>
    </row>
    <row r="27" spans="1:17" ht="15.75" customHeight="1" x14ac:dyDescent="0.3">
      <c r="A27" s="14">
        <v>23</v>
      </c>
      <c r="B27" s="8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0"/>
      <c r="P27" s="169"/>
      <c r="Q27" s="30">
        <f t="shared" si="1"/>
        <v>0</v>
      </c>
    </row>
    <row r="28" spans="1:17" ht="15.75" customHeight="1" x14ac:dyDescent="0.3">
      <c r="A28" s="14">
        <v>24</v>
      </c>
      <c r="B28" s="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0"/>
      <c r="P28" s="165"/>
      <c r="Q28" s="30">
        <f t="shared" si="1"/>
        <v>0</v>
      </c>
    </row>
    <row r="29" spans="1:17" ht="15.75" customHeight="1" x14ac:dyDescent="0.3">
      <c r="A29" s="14">
        <v>25</v>
      </c>
      <c r="B29" s="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0" t="str">
        <f t="shared" ref="O29:O44" si="2">IF(B29="","",SUM(C29:M29)-(N29))</f>
        <v/>
      </c>
      <c r="P29" s="165"/>
      <c r="Q29" s="30">
        <f t="shared" si="1"/>
        <v>0</v>
      </c>
    </row>
    <row r="30" spans="1:17" ht="15.75" customHeight="1" x14ac:dyDescent="0.3">
      <c r="A30" s="14">
        <v>26</v>
      </c>
      <c r="B30" s="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0" t="str">
        <f t="shared" si="2"/>
        <v/>
      </c>
      <c r="P30" s="165"/>
      <c r="Q30" s="30">
        <f t="shared" si="1"/>
        <v>0</v>
      </c>
    </row>
    <row r="31" spans="1:17" ht="15.75" customHeight="1" x14ac:dyDescent="0.3">
      <c r="A31" s="14">
        <v>27</v>
      </c>
      <c r="B31" s="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0" t="str">
        <f t="shared" si="2"/>
        <v/>
      </c>
      <c r="P31" s="165"/>
      <c r="Q31" s="30">
        <f t="shared" si="1"/>
        <v>0</v>
      </c>
    </row>
    <row r="32" spans="1:17" ht="15.75" customHeight="1" x14ac:dyDescent="0.3">
      <c r="A32" s="14">
        <v>28</v>
      </c>
      <c r="B32" s="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0" t="str">
        <f t="shared" si="2"/>
        <v/>
      </c>
      <c r="P32" s="165"/>
      <c r="Q32" s="30">
        <f t="shared" si="1"/>
        <v>0</v>
      </c>
    </row>
    <row r="33" spans="1:17" ht="15.75" customHeight="1" x14ac:dyDescent="0.3">
      <c r="A33" s="14">
        <v>29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0" t="str">
        <f t="shared" si="2"/>
        <v/>
      </c>
      <c r="P33" s="165"/>
      <c r="Q33" s="30">
        <f t="shared" si="1"/>
        <v>0</v>
      </c>
    </row>
    <row r="34" spans="1:17" ht="15.75" customHeight="1" x14ac:dyDescent="0.3">
      <c r="A34" s="14">
        <v>30</v>
      </c>
      <c r="B34" s="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0" t="str">
        <f t="shared" si="2"/>
        <v/>
      </c>
      <c r="P34" s="165"/>
      <c r="Q34" s="30">
        <f t="shared" si="1"/>
        <v>0</v>
      </c>
    </row>
    <row r="35" spans="1:17" ht="15.75" customHeight="1" x14ac:dyDescent="0.3">
      <c r="A35" s="14">
        <v>31</v>
      </c>
      <c r="B35" s="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0" t="str">
        <f t="shared" si="2"/>
        <v/>
      </c>
      <c r="P35" s="165"/>
      <c r="Q35" s="30">
        <f t="shared" si="1"/>
        <v>0</v>
      </c>
    </row>
    <row r="36" spans="1:17" ht="15.75" customHeight="1" x14ac:dyDescent="0.3">
      <c r="A36" s="14">
        <v>32</v>
      </c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0" t="str">
        <f t="shared" si="2"/>
        <v/>
      </c>
      <c r="P36" s="165"/>
      <c r="Q36" s="30">
        <f t="shared" si="1"/>
        <v>0</v>
      </c>
    </row>
    <row r="37" spans="1:17" ht="15.75" customHeight="1" x14ac:dyDescent="0.3">
      <c r="A37" s="14"/>
      <c r="B37" s="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0" t="str">
        <f t="shared" si="2"/>
        <v/>
      </c>
      <c r="P37" s="165"/>
      <c r="Q37" s="30">
        <f t="shared" si="1"/>
        <v>0</v>
      </c>
    </row>
    <row r="38" spans="1:17" ht="15.75" customHeight="1" x14ac:dyDescent="0.3">
      <c r="A38" s="14"/>
      <c r="B38" s="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0" t="str">
        <f t="shared" si="2"/>
        <v/>
      </c>
      <c r="P38" s="165"/>
      <c r="Q38" s="30">
        <f t="shared" si="1"/>
        <v>0</v>
      </c>
    </row>
    <row r="39" spans="1:17" ht="15.75" customHeight="1" x14ac:dyDescent="0.3">
      <c r="A39" s="14"/>
      <c r="B39" s="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0" t="str">
        <f t="shared" si="2"/>
        <v/>
      </c>
      <c r="P39" s="165"/>
      <c r="Q39" s="30">
        <f t="shared" si="1"/>
        <v>0</v>
      </c>
    </row>
    <row r="40" spans="1:17" ht="15.75" customHeight="1" x14ac:dyDescent="0.3">
      <c r="A40" s="14"/>
      <c r="B40" s="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0" t="str">
        <f t="shared" si="2"/>
        <v/>
      </c>
      <c r="P40" s="165"/>
      <c r="Q40" s="30">
        <f t="shared" si="1"/>
        <v>0</v>
      </c>
    </row>
    <row r="41" spans="1:17" ht="15.75" customHeight="1" x14ac:dyDescent="0.3">
      <c r="A41" s="14"/>
      <c r="B41" s="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  <c r="O41" s="10" t="str">
        <f t="shared" si="2"/>
        <v/>
      </c>
      <c r="P41" s="165"/>
      <c r="Q41" s="30">
        <f t="shared" si="1"/>
        <v>0</v>
      </c>
    </row>
    <row r="42" spans="1:17" ht="15.75" customHeight="1" x14ac:dyDescent="0.3">
      <c r="A42" s="14"/>
      <c r="B42" s="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0" t="str">
        <f t="shared" si="2"/>
        <v/>
      </c>
      <c r="P42" s="165"/>
      <c r="Q42" s="30">
        <f t="shared" si="1"/>
        <v>0</v>
      </c>
    </row>
    <row r="43" spans="1:17" ht="15.75" customHeight="1" x14ac:dyDescent="0.3">
      <c r="A43" s="14"/>
      <c r="B43" s="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0" t="str">
        <f t="shared" si="2"/>
        <v/>
      </c>
      <c r="P43" s="165"/>
      <c r="Q43" s="30">
        <f t="shared" si="1"/>
        <v>0</v>
      </c>
    </row>
    <row r="44" spans="1:17" ht="15.75" customHeight="1" x14ac:dyDescent="0.3">
      <c r="A44" s="14"/>
      <c r="B44" s="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0" t="str">
        <f t="shared" si="2"/>
        <v/>
      </c>
      <c r="P44" s="165"/>
      <c r="Q44" s="30">
        <f t="shared" si="1"/>
        <v>0</v>
      </c>
    </row>
  </sheetData>
  <mergeCells count="13">
    <mergeCell ref="S11:S12"/>
    <mergeCell ref="T11:T12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2"/>
  <sheetViews>
    <sheetView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X11" sqref="X11"/>
    </sheetView>
  </sheetViews>
  <sheetFormatPr defaultColWidth="9.109375" defaultRowHeight="15.75" customHeight="1" x14ac:dyDescent="0.3"/>
  <cols>
    <col min="1" max="1" width="11.5546875" style="77" bestFit="1" customWidth="1"/>
    <col min="2" max="2" width="7.88671875" style="78" customWidth="1"/>
    <col min="3" max="3" width="30.88671875" style="79" customWidth="1"/>
    <col min="4" max="4" width="6.5546875" style="80" customWidth="1"/>
    <col min="5" max="5" width="5.44140625" style="81" bestFit="1" customWidth="1"/>
    <col min="6" max="6" width="3.33203125" style="2" customWidth="1"/>
    <col min="7" max="17" width="4.6640625" style="77" customWidth="1"/>
    <col min="18" max="18" width="4.6640625" style="82" customWidth="1"/>
    <col min="19" max="19" width="5.88671875" style="83" bestFit="1" customWidth="1"/>
    <col min="20" max="20" width="7" style="84" bestFit="1" customWidth="1"/>
    <col min="21" max="21" width="5.44140625" style="85" bestFit="1" customWidth="1"/>
    <col min="22" max="22" width="11.33203125" style="77" customWidth="1"/>
    <col min="23" max="16384" width="9.109375" style="1"/>
  </cols>
  <sheetData>
    <row r="1" spans="1:23" ht="30" x14ac:dyDescent="0.2">
      <c r="A1" s="231" t="s">
        <v>34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</row>
    <row r="2" spans="1:23" s="20" customFormat="1" ht="15.75" customHeight="1" x14ac:dyDescent="0.25">
      <c r="A2" s="22" t="s">
        <v>63</v>
      </c>
      <c r="B2" s="52" t="s">
        <v>64</v>
      </c>
      <c r="C2" s="53" t="s">
        <v>35</v>
      </c>
      <c r="D2" s="54" t="s">
        <v>30</v>
      </c>
      <c r="E2" s="55" t="s">
        <v>0</v>
      </c>
      <c r="F2" s="56" t="s">
        <v>1</v>
      </c>
      <c r="G2" s="57" t="s">
        <v>2</v>
      </c>
      <c r="H2" s="57" t="s">
        <v>3</v>
      </c>
      <c r="I2" s="57" t="s">
        <v>4</v>
      </c>
      <c r="J2" s="57" t="s">
        <v>20</v>
      </c>
      <c r="K2" s="57" t="s">
        <v>5</v>
      </c>
      <c r="L2" s="57" t="s">
        <v>6</v>
      </c>
      <c r="M2" s="57" t="s">
        <v>7</v>
      </c>
      <c r="N2" s="57" t="s">
        <v>8</v>
      </c>
      <c r="O2" s="57" t="s">
        <v>19</v>
      </c>
      <c r="P2" s="57" t="s">
        <v>21</v>
      </c>
      <c r="Q2" s="57" t="s">
        <v>17</v>
      </c>
      <c r="R2" s="58" t="s">
        <v>9</v>
      </c>
      <c r="S2" s="59" t="s">
        <v>15</v>
      </c>
      <c r="T2" s="60" t="s">
        <v>16</v>
      </c>
      <c r="U2" s="61" t="s">
        <v>10</v>
      </c>
      <c r="V2" s="62" t="s">
        <v>32</v>
      </c>
      <c r="W2" s="4"/>
    </row>
    <row r="3" spans="1:23" ht="15.75" customHeight="1" x14ac:dyDescent="0.3">
      <c r="A3" s="207">
        <v>8</v>
      </c>
      <c r="B3" s="210">
        <v>3</v>
      </c>
      <c r="C3" s="213" t="s">
        <v>107</v>
      </c>
      <c r="D3" s="216" t="s">
        <v>108</v>
      </c>
      <c r="E3" s="63">
        <v>31</v>
      </c>
      <c r="F3" s="5" t="s">
        <v>11</v>
      </c>
      <c r="G3" s="64">
        <v>24</v>
      </c>
      <c r="H3" s="64">
        <v>11</v>
      </c>
      <c r="I3" s="64">
        <v>6</v>
      </c>
      <c r="J3" s="64">
        <v>10</v>
      </c>
      <c r="K3" s="64">
        <v>9</v>
      </c>
      <c r="L3" s="64">
        <v>14</v>
      </c>
      <c r="M3" s="64">
        <v>9</v>
      </c>
      <c r="N3" s="64">
        <v>9</v>
      </c>
      <c r="O3" s="64">
        <v>11</v>
      </c>
      <c r="P3" s="64">
        <v>10</v>
      </c>
      <c r="Q3" s="64">
        <v>3</v>
      </c>
      <c r="R3" s="65"/>
      <c r="S3" s="66">
        <f>IF(E3="","",SUM(G3:Q3)-(R3))</f>
        <v>116</v>
      </c>
      <c r="T3" s="67" t="s">
        <v>18</v>
      </c>
      <c r="U3" s="229">
        <v>1</v>
      </c>
      <c r="V3" s="25">
        <f>SUM(G3:I3)</f>
        <v>41</v>
      </c>
    </row>
    <row r="4" spans="1:23" ht="15.75" customHeight="1" x14ac:dyDescent="0.3">
      <c r="A4" s="208"/>
      <c r="B4" s="211"/>
      <c r="C4" s="214"/>
      <c r="D4" s="217"/>
      <c r="E4" s="63">
        <v>4</v>
      </c>
      <c r="F4" s="6" t="s">
        <v>12</v>
      </c>
      <c r="G4" s="64">
        <v>24</v>
      </c>
      <c r="H4" s="64">
        <v>11</v>
      </c>
      <c r="I4" s="64">
        <v>6</v>
      </c>
      <c r="J4" s="64">
        <v>11</v>
      </c>
      <c r="K4" s="64">
        <v>10</v>
      </c>
      <c r="L4" s="64">
        <v>13</v>
      </c>
      <c r="M4" s="64">
        <v>9</v>
      </c>
      <c r="N4" s="64">
        <v>9</v>
      </c>
      <c r="O4" s="64">
        <v>12</v>
      </c>
      <c r="P4" s="64">
        <v>9</v>
      </c>
      <c r="Q4" s="64">
        <v>5</v>
      </c>
      <c r="R4" s="65"/>
      <c r="S4" s="68">
        <f>IF(E4="","",SUM(G4:Q4)-(R4))</f>
        <v>119</v>
      </c>
      <c r="T4" s="69"/>
      <c r="U4" s="230"/>
      <c r="V4" s="26">
        <f>SUM(G4:I4)</f>
        <v>41</v>
      </c>
    </row>
    <row r="5" spans="1:23" ht="15.75" customHeight="1" x14ac:dyDescent="0.3">
      <c r="A5" s="208"/>
      <c r="B5" s="211"/>
      <c r="C5" s="214"/>
      <c r="D5" s="217"/>
      <c r="E5" s="63">
        <v>78</v>
      </c>
      <c r="F5" s="6" t="s">
        <v>13</v>
      </c>
      <c r="G5" s="64">
        <v>21</v>
      </c>
      <c r="H5" s="64">
        <v>10</v>
      </c>
      <c r="I5" s="64">
        <v>6</v>
      </c>
      <c r="J5" s="64">
        <v>11</v>
      </c>
      <c r="K5" s="64">
        <v>0</v>
      </c>
      <c r="L5" s="64">
        <v>15</v>
      </c>
      <c r="M5" s="64">
        <v>10</v>
      </c>
      <c r="N5" s="64">
        <v>9</v>
      </c>
      <c r="O5" s="64">
        <v>11</v>
      </c>
      <c r="P5" s="64">
        <v>9</v>
      </c>
      <c r="Q5" s="64">
        <v>0</v>
      </c>
      <c r="R5" s="65"/>
      <c r="S5" s="68">
        <f>IF(E5="","",SUM(G5:Q5)-(R5))</f>
        <v>102</v>
      </c>
      <c r="T5" s="221">
        <f>(SUM(S3:S6)+T4)</f>
        <v>459</v>
      </c>
      <c r="U5" s="222"/>
      <c r="V5" s="26">
        <f>SUM(G5:I5)</f>
        <v>37</v>
      </c>
    </row>
    <row r="6" spans="1:23" ht="15.75" customHeight="1" x14ac:dyDescent="0.3">
      <c r="A6" s="208"/>
      <c r="B6" s="211"/>
      <c r="C6" s="214"/>
      <c r="D6" s="218"/>
      <c r="E6" s="63">
        <v>30</v>
      </c>
      <c r="F6" s="7" t="s">
        <v>14</v>
      </c>
      <c r="G6" s="70">
        <v>24</v>
      </c>
      <c r="H6" s="70">
        <v>12</v>
      </c>
      <c r="I6" s="70">
        <v>6</v>
      </c>
      <c r="J6" s="70">
        <v>11</v>
      </c>
      <c r="K6" s="70">
        <v>9</v>
      </c>
      <c r="L6" s="70">
        <v>14</v>
      </c>
      <c r="M6" s="70">
        <v>9</v>
      </c>
      <c r="N6" s="70">
        <v>9</v>
      </c>
      <c r="O6" s="70">
        <v>12</v>
      </c>
      <c r="P6" s="70">
        <v>10</v>
      </c>
      <c r="Q6" s="70">
        <v>6</v>
      </c>
      <c r="R6" s="71"/>
      <c r="S6" s="72">
        <f>IF(E6="","",SUM(G6:Q6)-(R6))</f>
        <v>122</v>
      </c>
      <c r="T6" s="223"/>
      <c r="U6" s="224"/>
      <c r="V6" s="26">
        <f>SUM(G6:I6)</f>
        <v>42</v>
      </c>
    </row>
    <row r="7" spans="1:23" ht="15.75" customHeight="1" x14ac:dyDescent="0.25">
      <c r="A7" s="209"/>
      <c r="B7" s="212"/>
      <c r="C7" s="215"/>
      <c r="D7" s="73"/>
      <c r="E7" s="225" t="s">
        <v>31</v>
      </c>
      <c r="F7" s="226"/>
      <c r="G7" s="70">
        <f t="shared" ref="G7:Q7" si="0">SUM(G3:G6)</f>
        <v>93</v>
      </c>
      <c r="H7" s="70">
        <f t="shared" si="0"/>
        <v>44</v>
      </c>
      <c r="I7" s="70">
        <f t="shared" si="0"/>
        <v>24</v>
      </c>
      <c r="J7" s="70">
        <f t="shared" si="0"/>
        <v>43</v>
      </c>
      <c r="K7" s="70">
        <f t="shared" si="0"/>
        <v>28</v>
      </c>
      <c r="L7" s="70">
        <f t="shared" si="0"/>
        <v>56</v>
      </c>
      <c r="M7" s="70">
        <f t="shared" si="0"/>
        <v>37</v>
      </c>
      <c r="N7" s="70">
        <f t="shared" si="0"/>
        <v>36</v>
      </c>
      <c r="O7" s="70">
        <f t="shared" si="0"/>
        <v>46</v>
      </c>
      <c r="P7" s="70">
        <f t="shared" si="0"/>
        <v>38</v>
      </c>
      <c r="Q7" s="70">
        <f t="shared" si="0"/>
        <v>14</v>
      </c>
      <c r="R7" s="71"/>
      <c r="S7" s="74"/>
      <c r="T7" s="76"/>
      <c r="U7" s="75"/>
      <c r="V7" s="24">
        <f>SUM(V3:V6)</f>
        <v>161</v>
      </c>
    </row>
    <row r="8" spans="1:23" ht="15.75" customHeight="1" x14ac:dyDescent="0.3">
      <c r="A8" s="207">
        <v>9</v>
      </c>
      <c r="B8" s="210">
        <v>10</v>
      </c>
      <c r="C8" s="213" t="s">
        <v>107</v>
      </c>
      <c r="D8" s="216" t="s">
        <v>108</v>
      </c>
      <c r="E8" s="63">
        <v>104</v>
      </c>
      <c r="F8" s="5" t="s">
        <v>11</v>
      </c>
      <c r="G8" s="64">
        <v>15</v>
      </c>
      <c r="H8" s="64">
        <v>9</v>
      </c>
      <c r="I8" s="64">
        <v>0</v>
      </c>
      <c r="J8" s="64">
        <v>9</v>
      </c>
      <c r="K8" s="64">
        <v>12</v>
      </c>
      <c r="L8" s="64">
        <v>14</v>
      </c>
      <c r="M8" s="64">
        <v>9</v>
      </c>
      <c r="N8" s="64">
        <v>10</v>
      </c>
      <c r="O8" s="64">
        <v>12</v>
      </c>
      <c r="P8" s="64">
        <v>12</v>
      </c>
      <c r="Q8" s="64">
        <v>1</v>
      </c>
      <c r="R8" s="65"/>
      <c r="S8" s="66">
        <f>IF(E8="","",SUM(G8:Q8)-(R8))</f>
        <v>103</v>
      </c>
      <c r="T8" s="67" t="s">
        <v>18</v>
      </c>
      <c r="U8" s="229">
        <v>2</v>
      </c>
      <c r="V8" s="25">
        <f>SUM(G8:I8)</f>
        <v>24</v>
      </c>
    </row>
    <row r="9" spans="1:23" ht="15.75" customHeight="1" x14ac:dyDescent="0.3">
      <c r="A9" s="208"/>
      <c r="B9" s="211"/>
      <c r="C9" s="214"/>
      <c r="D9" s="217"/>
      <c r="E9" s="63">
        <v>5</v>
      </c>
      <c r="F9" s="6" t="s">
        <v>12</v>
      </c>
      <c r="G9" s="64">
        <v>20</v>
      </c>
      <c r="H9" s="64">
        <v>15</v>
      </c>
      <c r="I9" s="64">
        <v>0</v>
      </c>
      <c r="J9" s="64">
        <v>10</v>
      </c>
      <c r="K9" s="64">
        <v>9</v>
      </c>
      <c r="L9" s="64">
        <v>15</v>
      </c>
      <c r="M9" s="64">
        <v>9</v>
      </c>
      <c r="N9" s="64">
        <v>9</v>
      </c>
      <c r="O9" s="64">
        <v>10</v>
      </c>
      <c r="P9" s="64">
        <v>12</v>
      </c>
      <c r="Q9" s="64">
        <v>3</v>
      </c>
      <c r="R9" s="65"/>
      <c r="S9" s="68">
        <f>IF(E9="","",SUM(G9:Q9)-(R9))</f>
        <v>112</v>
      </c>
      <c r="T9" s="69"/>
      <c r="U9" s="230"/>
      <c r="V9" s="26">
        <f>SUM(G9:I9)</f>
        <v>35</v>
      </c>
    </row>
    <row r="10" spans="1:23" ht="15.75" customHeight="1" x14ac:dyDescent="0.3">
      <c r="A10" s="208"/>
      <c r="B10" s="211"/>
      <c r="C10" s="214"/>
      <c r="D10" s="217"/>
      <c r="E10" s="63">
        <v>60</v>
      </c>
      <c r="F10" s="6" t="s">
        <v>13</v>
      </c>
      <c r="G10" s="64">
        <v>22</v>
      </c>
      <c r="H10" s="64">
        <v>10</v>
      </c>
      <c r="I10" s="64">
        <v>0</v>
      </c>
      <c r="J10" s="64">
        <v>10</v>
      </c>
      <c r="K10" s="64">
        <v>9</v>
      </c>
      <c r="L10" s="64">
        <v>14</v>
      </c>
      <c r="M10" s="64">
        <v>9</v>
      </c>
      <c r="N10" s="64">
        <v>11</v>
      </c>
      <c r="O10" s="64">
        <v>12</v>
      </c>
      <c r="P10" s="64">
        <v>12</v>
      </c>
      <c r="Q10" s="64">
        <v>3</v>
      </c>
      <c r="R10" s="65"/>
      <c r="S10" s="68">
        <f>IF(E10="","",SUM(G10:Q10)-(R10))</f>
        <v>112</v>
      </c>
      <c r="T10" s="221">
        <f>(SUM(S8:S11)+T9)</f>
        <v>444</v>
      </c>
      <c r="U10" s="222"/>
      <c r="V10" s="26">
        <f>SUM(G10:I10)</f>
        <v>32</v>
      </c>
    </row>
    <row r="11" spans="1:23" ht="15.75" customHeight="1" x14ac:dyDescent="0.3">
      <c r="A11" s="208"/>
      <c r="B11" s="211"/>
      <c r="C11" s="214"/>
      <c r="D11" s="218"/>
      <c r="E11" s="63">
        <v>74</v>
      </c>
      <c r="F11" s="7" t="s">
        <v>14</v>
      </c>
      <c r="G11" s="70">
        <v>22</v>
      </c>
      <c r="H11" s="70">
        <v>10</v>
      </c>
      <c r="I11" s="70">
        <v>8</v>
      </c>
      <c r="J11" s="70">
        <v>9</v>
      </c>
      <c r="K11" s="70">
        <v>9</v>
      </c>
      <c r="L11" s="70">
        <v>15</v>
      </c>
      <c r="M11" s="70">
        <v>9</v>
      </c>
      <c r="N11" s="70">
        <v>9</v>
      </c>
      <c r="O11" s="70">
        <v>12</v>
      </c>
      <c r="P11" s="70">
        <v>11</v>
      </c>
      <c r="Q11" s="70">
        <v>3</v>
      </c>
      <c r="R11" s="71"/>
      <c r="S11" s="72">
        <f>IF(E11="","",SUM(G11:Q11)-(R11))</f>
        <v>117</v>
      </c>
      <c r="T11" s="223"/>
      <c r="U11" s="224"/>
      <c r="V11" s="26">
        <f>SUM(G11:I11)</f>
        <v>40</v>
      </c>
    </row>
    <row r="12" spans="1:23" ht="15.75" customHeight="1" x14ac:dyDescent="0.25">
      <c r="A12" s="209"/>
      <c r="B12" s="212"/>
      <c r="C12" s="215"/>
      <c r="D12" s="73"/>
      <c r="E12" s="225" t="s">
        <v>31</v>
      </c>
      <c r="F12" s="226"/>
      <c r="G12" s="70">
        <f t="shared" ref="G12:Q12" si="1">SUM(G8:G11)</f>
        <v>79</v>
      </c>
      <c r="H12" s="70">
        <f t="shared" si="1"/>
        <v>44</v>
      </c>
      <c r="I12" s="70">
        <f t="shared" si="1"/>
        <v>8</v>
      </c>
      <c r="J12" s="70">
        <f t="shared" si="1"/>
        <v>38</v>
      </c>
      <c r="K12" s="70">
        <f t="shared" si="1"/>
        <v>39</v>
      </c>
      <c r="L12" s="70">
        <f t="shared" si="1"/>
        <v>58</v>
      </c>
      <c r="M12" s="70">
        <f t="shared" si="1"/>
        <v>36</v>
      </c>
      <c r="N12" s="70">
        <f t="shared" si="1"/>
        <v>39</v>
      </c>
      <c r="O12" s="70">
        <f t="shared" si="1"/>
        <v>46</v>
      </c>
      <c r="P12" s="70">
        <f t="shared" si="1"/>
        <v>47</v>
      </c>
      <c r="Q12" s="70">
        <f t="shared" si="1"/>
        <v>10</v>
      </c>
      <c r="R12" s="71"/>
      <c r="S12" s="74"/>
      <c r="T12" s="76"/>
      <c r="U12" s="75"/>
      <c r="V12" s="24">
        <f>SUM(V8:V11)</f>
        <v>131</v>
      </c>
    </row>
    <row r="13" spans="1:23" ht="15.75" customHeight="1" x14ac:dyDescent="0.3">
      <c r="A13" s="207">
        <v>1</v>
      </c>
      <c r="B13" s="210">
        <v>11</v>
      </c>
      <c r="C13" s="213" t="s">
        <v>109</v>
      </c>
      <c r="D13" s="216" t="s">
        <v>110</v>
      </c>
      <c r="E13" s="63">
        <v>33</v>
      </c>
      <c r="F13" s="5" t="s">
        <v>11</v>
      </c>
      <c r="G13" s="64">
        <v>15</v>
      </c>
      <c r="H13" s="64">
        <v>9</v>
      </c>
      <c r="I13" s="64">
        <v>6</v>
      </c>
      <c r="J13" s="64">
        <v>9</v>
      </c>
      <c r="K13" s="64">
        <v>12</v>
      </c>
      <c r="L13" s="64">
        <v>14</v>
      </c>
      <c r="M13" s="64">
        <v>8</v>
      </c>
      <c r="N13" s="64">
        <v>10</v>
      </c>
      <c r="O13" s="64">
        <v>11</v>
      </c>
      <c r="P13" s="64">
        <v>10</v>
      </c>
      <c r="Q13" s="64">
        <v>1</v>
      </c>
      <c r="R13" s="65"/>
      <c r="S13" s="66">
        <f>IF(E13="","",SUM(G13:Q13)-(R13))</f>
        <v>105</v>
      </c>
      <c r="T13" s="67" t="s">
        <v>18</v>
      </c>
      <c r="U13" s="229">
        <v>3</v>
      </c>
      <c r="V13" s="25">
        <f>SUM(G13:I13)</f>
        <v>30</v>
      </c>
    </row>
    <row r="14" spans="1:23" ht="15.75" customHeight="1" x14ac:dyDescent="0.3">
      <c r="A14" s="208"/>
      <c r="B14" s="211"/>
      <c r="C14" s="214"/>
      <c r="D14" s="217"/>
      <c r="E14" s="63">
        <v>58</v>
      </c>
      <c r="F14" s="6" t="s">
        <v>12</v>
      </c>
      <c r="G14" s="64">
        <v>16</v>
      </c>
      <c r="H14" s="64">
        <v>9</v>
      </c>
      <c r="I14" s="64">
        <v>0</v>
      </c>
      <c r="J14" s="64">
        <v>9</v>
      </c>
      <c r="K14" s="64">
        <v>10</v>
      </c>
      <c r="L14" s="64">
        <v>14</v>
      </c>
      <c r="M14" s="64">
        <v>9</v>
      </c>
      <c r="N14" s="64">
        <v>9</v>
      </c>
      <c r="O14" s="64">
        <v>11</v>
      </c>
      <c r="P14" s="64">
        <v>9</v>
      </c>
      <c r="Q14" s="64">
        <v>0</v>
      </c>
      <c r="R14" s="65"/>
      <c r="S14" s="68">
        <f>IF(E14="","",SUM(G14:Q14)-(R14))</f>
        <v>96</v>
      </c>
      <c r="T14" s="69"/>
      <c r="U14" s="230"/>
      <c r="V14" s="26">
        <f>SUM(G14:I14)</f>
        <v>25</v>
      </c>
    </row>
    <row r="15" spans="1:23" ht="15.75" customHeight="1" x14ac:dyDescent="0.3">
      <c r="A15" s="208"/>
      <c r="B15" s="211"/>
      <c r="C15" s="214"/>
      <c r="D15" s="217"/>
      <c r="E15" s="63">
        <v>61</v>
      </c>
      <c r="F15" s="6" t="s">
        <v>13</v>
      </c>
      <c r="G15" s="64">
        <v>13</v>
      </c>
      <c r="H15" s="64">
        <v>0</v>
      </c>
      <c r="I15" s="64">
        <v>6</v>
      </c>
      <c r="J15" s="64">
        <v>9</v>
      </c>
      <c r="K15" s="64">
        <v>12</v>
      </c>
      <c r="L15" s="64">
        <v>13</v>
      </c>
      <c r="M15" s="64">
        <v>9</v>
      </c>
      <c r="N15" s="64">
        <v>9</v>
      </c>
      <c r="O15" s="64">
        <v>12</v>
      </c>
      <c r="P15" s="64">
        <v>9</v>
      </c>
      <c r="Q15" s="64">
        <v>0</v>
      </c>
      <c r="R15" s="65"/>
      <c r="S15" s="68">
        <f>IF(E15="","",SUM(G15:Q15)-(R15))</f>
        <v>92</v>
      </c>
      <c r="T15" s="221">
        <f>(SUM(S13:S16)+T14)</f>
        <v>405</v>
      </c>
      <c r="U15" s="222"/>
      <c r="V15" s="26">
        <f>SUM(G15:I15)</f>
        <v>19</v>
      </c>
    </row>
    <row r="16" spans="1:23" ht="15.75" customHeight="1" x14ac:dyDescent="0.3">
      <c r="A16" s="208"/>
      <c r="B16" s="211"/>
      <c r="C16" s="214"/>
      <c r="D16" s="218"/>
      <c r="E16" s="63">
        <v>36</v>
      </c>
      <c r="F16" s="7" t="s">
        <v>14</v>
      </c>
      <c r="G16" s="70">
        <v>18</v>
      </c>
      <c r="H16" s="70">
        <v>9</v>
      </c>
      <c r="I16" s="70">
        <v>6</v>
      </c>
      <c r="J16" s="70">
        <v>10</v>
      </c>
      <c r="K16" s="70">
        <v>13</v>
      </c>
      <c r="L16" s="70">
        <v>15</v>
      </c>
      <c r="M16" s="70">
        <v>8</v>
      </c>
      <c r="N16" s="70">
        <v>9</v>
      </c>
      <c r="O16" s="70">
        <v>14</v>
      </c>
      <c r="P16" s="70">
        <v>7</v>
      </c>
      <c r="Q16" s="70">
        <v>3</v>
      </c>
      <c r="R16" s="71"/>
      <c r="S16" s="72">
        <f>IF(E16="","",SUM(G16:Q16)-(R16))</f>
        <v>112</v>
      </c>
      <c r="T16" s="223"/>
      <c r="U16" s="224"/>
      <c r="V16" s="26">
        <f>SUM(G16:I16)</f>
        <v>33</v>
      </c>
    </row>
    <row r="17" spans="1:22" ht="15.75" customHeight="1" x14ac:dyDescent="0.25">
      <c r="A17" s="209"/>
      <c r="B17" s="212"/>
      <c r="C17" s="215"/>
      <c r="D17" s="73"/>
      <c r="E17" s="225" t="s">
        <v>31</v>
      </c>
      <c r="F17" s="226"/>
      <c r="G17" s="70">
        <f t="shared" ref="G17:Q17" si="2">SUM(G13:G16)</f>
        <v>62</v>
      </c>
      <c r="H17" s="70">
        <f t="shared" si="2"/>
        <v>27</v>
      </c>
      <c r="I17" s="70">
        <f t="shared" si="2"/>
        <v>18</v>
      </c>
      <c r="J17" s="70">
        <f t="shared" si="2"/>
        <v>37</v>
      </c>
      <c r="K17" s="70">
        <f t="shared" si="2"/>
        <v>47</v>
      </c>
      <c r="L17" s="70">
        <f t="shared" si="2"/>
        <v>56</v>
      </c>
      <c r="M17" s="70">
        <f t="shared" si="2"/>
        <v>34</v>
      </c>
      <c r="N17" s="70">
        <f t="shared" si="2"/>
        <v>37</v>
      </c>
      <c r="O17" s="70">
        <f t="shared" si="2"/>
        <v>48</v>
      </c>
      <c r="P17" s="70">
        <f t="shared" si="2"/>
        <v>35</v>
      </c>
      <c r="Q17" s="70">
        <f t="shared" si="2"/>
        <v>4</v>
      </c>
      <c r="R17" s="71"/>
      <c r="S17" s="74"/>
      <c r="T17" s="76"/>
      <c r="U17" s="75"/>
      <c r="V17" s="24">
        <f>SUM(V13:V16)</f>
        <v>107</v>
      </c>
    </row>
    <row r="18" spans="1:22" ht="15.75" customHeight="1" x14ac:dyDescent="0.3">
      <c r="A18" s="207">
        <v>3</v>
      </c>
      <c r="B18" s="210">
        <v>7</v>
      </c>
      <c r="C18" s="213" t="s">
        <v>111</v>
      </c>
      <c r="D18" s="216" t="s">
        <v>112</v>
      </c>
      <c r="E18" s="63">
        <v>7</v>
      </c>
      <c r="F18" s="5" t="s">
        <v>11</v>
      </c>
      <c r="G18" s="64">
        <v>15</v>
      </c>
      <c r="H18" s="64">
        <v>9</v>
      </c>
      <c r="I18" s="64">
        <v>7</v>
      </c>
      <c r="J18" s="64">
        <v>9</v>
      </c>
      <c r="K18" s="64">
        <v>12</v>
      </c>
      <c r="L18" s="64">
        <v>14</v>
      </c>
      <c r="M18" s="64">
        <v>10</v>
      </c>
      <c r="N18" s="64">
        <v>8</v>
      </c>
      <c r="O18" s="64">
        <v>11</v>
      </c>
      <c r="P18" s="64">
        <v>11</v>
      </c>
      <c r="Q18" s="64">
        <v>2</v>
      </c>
      <c r="R18" s="65"/>
      <c r="S18" s="66">
        <f>IF(E18="","",SUM(G18:Q18)-(R18))</f>
        <v>108</v>
      </c>
      <c r="T18" s="67" t="s">
        <v>18</v>
      </c>
      <c r="U18" s="219">
        <v>4</v>
      </c>
      <c r="V18" s="25">
        <f>SUM(G18:I18)</f>
        <v>31</v>
      </c>
    </row>
    <row r="19" spans="1:22" ht="15.75" customHeight="1" x14ac:dyDescent="0.3">
      <c r="A19" s="208"/>
      <c r="B19" s="211"/>
      <c r="C19" s="214"/>
      <c r="D19" s="217"/>
      <c r="E19" s="63">
        <v>86</v>
      </c>
      <c r="F19" s="6" t="s">
        <v>12</v>
      </c>
      <c r="G19" s="64">
        <v>14</v>
      </c>
      <c r="H19" s="64">
        <v>0</v>
      </c>
      <c r="I19" s="64">
        <v>6</v>
      </c>
      <c r="J19" s="64">
        <v>9</v>
      </c>
      <c r="K19" s="64">
        <v>12</v>
      </c>
      <c r="L19" s="64">
        <v>12</v>
      </c>
      <c r="M19" s="64">
        <v>9</v>
      </c>
      <c r="N19" s="64">
        <v>9</v>
      </c>
      <c r="O19" s="64">
        <v>12</v>
      </c>
      <c r="P19" s="64">
        <v>10</v>
      </c>
      <c r="Q19" s="64">
        <v>0</v>
      </c>
      <c r="R19" s="65"/>
      <c r="S19" s="68">
        <f>IF(E19="","",SUM(G19:Q19)-(R19))</f>
        <v>93</v>
      </c>
      <c r="T19" s="69"/>
      <c r="U19" s="220"/>
      <c r="V19" s="26">
        <f>SUM(G19:I19)</f>
        <v>20</v>
      </c>
    </row>
    <row r="20" spans="1:22" ht="15.75" customHeight="1" x14ac:dyDescent="0.3">
      <c r="A20" s="208"/>
      <c r="B20" s="211"/>
      <c r="C20" s="214"/>
      <c r="D20" s="217"/>
      <c r="E20" s="63">
        <v>68</v>
      </c>
      <c r="F20" s="6" t="s">
        <v>13</v>
      </c>
      <c r="G20" s="64">
        <v>14</v>
      </c>
      <c r="H20" s="64">
        <v>0</v>
      </c>
      <c r="I20" s="64">
        <v>6</v>
      </c>
      <c r="J20" s="64">
        <v>11</v>
      </c>
      <c r="K20" s="64">
        <v>12</v>
      </c>
      <c r="L20" s="64">
        <v>13</v>
      </c>
      <c r="M20" s="64">
        <v>9</v>
      </c>
      <c r="N20" s="64">
        <v>8</v>
      </c>
      <c r="O20" s="64">
        <v>12</v>
      </c>
      <c r="P20" s="64">
        <v>9</v>
      </c>
      <c r="Q20" s="64">
        <v>0</v>
      </c>
      <c r="R20" s="65"/>
      <c r="S20" s="68">
        <f>IF(E20="","",SUM(G20:Q20)-(R20))</f>
        <v>94</v>
      </c>
      <c r="T20" s="221">
        <f>(SUM(S18:S21)+T19)</f>
        <v>403</v>
      </c>
      <c r="U20" s="222"/>
      <c r="V20" s="26">
        <f>SUM(G20:I20)</f>
        <v>20</v>
      </c>
    </row>
    <row r="21" spans="1:22" ht="15.75" customHeight="1" x14ac:dyDescent="0.3">
      <c r="A21" s="208"/>
      <c r="B21" s="211"/>
      <c r="C21" s="214"/>
      <c r="D21" s="218"/>
      <c r="E21" s="63">
        <v>87</v>
      </c>
      <c r="F21" s="7" t="s">
        <v>14</v>
      </c>
      <c r="G21" s="70">
        <v>18</v>
      </c>
      <c r="H21" s="70">
        <v>10</v>
      </c>
      <c r="I21" s="70">
        <v>6</v>
      </c>
      <c r="J21" s="70">
        <v>9</v>
      </c>
      <c r="K21" s="70">
        <v>11</v>
      </c>
      <c r="L21" s="70">
        <v>11</v>
      </c>
      <c r="M21" s="70">
        <v>10</v>
      </c>
      <c r="N21" s="70">
        <v>8</v>
      </c>
      <c r="O21" s="70">
        <v>11</v>
      </c>
      <c r="P21" s="70">
        <v>11</v>
      </c>
      <c r="Q21" s="70">
        <v>3</v>
      </c>
      <c r="R21" s="71"/>
      <c r="S21" s="72">
        <f>IF(E21="","",SUM(G21:Q21)-(R21))</f>
        <v>108</v>
      </c>
      <c r="T21" s="223"/>
      <c r="U21" s="224"/>
      <c r="V21" s="26">
        <f>SUM(G21:I21)</f>
        <v>34</v>
      </c>
    </row>
    <row r="22" spans="1:22" ht="15.75" customHeight="1" x14ac:dyDescent="0.25">
      <c r="A22" s="209"/>
      <c r="B22" s="212"/>
      <c r="C22" s="215"/>
      <c r="D22" s="73"/>
      <c r="E22" s="225" t="s">
        <v>31</v>
      </c>
      <c r="F22" s="226"/>
      <c r="G22" s="70">
        <f t="shared" ref="G22:Q22" si="3">SUM(G18:G21)</f>
        <v>61</v>
      </c>
      <c r="H22" s="70">
        <f t="shared" si="3"/>
        <v>19</v>
      </c>
      <c r="I22" s="70">
        <f t="shared" si="3"/>
        <v>25</v>
      </c>
      <c r="J22" s="70">
        <f t="shared" si="3"/>
        <v>38</v>
      </c>
      <c r="K22" s="70">
        <f t="shared" si="3"/>
        <v>47</v>
      </c>
      <c r="L22" s="70">
        <f t="shared" si="3"/>
        <v>50</v>
      </c>
      <c r="M22" s="70">
        <f t="shared" si="3"/>
        <v>38</v>
      </c>
      <c r="N22" s="70">
        <f t="shared" si="3"/>
        <v>33</v>
      </c>
      <c r="O22" s="70">
        <f t="shared" si="3"/>
        <v>46</v>
      </c>
      <c r="P22" s="70">
        <f t="shared" si="3"/>
        <v>41</v>
      </c>
      <c r="Q22" s="70">
        <f t="shared" si="3"/>
        <v>5</v>
      </c>
      <c r="R22" s="71"/>
      <c r="S22" s="74"/>
      <c r="T22" s="76"/>
      <c r="U22" s="75"/>
      <c r="V22" s="24">
        <f>SUM(V18:V21)</f>
        <v>105</v>
      </c>
    </row>
    <row r="23" spans="1:22" ht="15.75" customHeight="1" x14ac:dyDescent="0.3">
      <c r="A23" s="207">
        <v>12</v>
      </c>
      <c r="B23" s="210">
        <v>8</v>
      </c>
      <c r="C23" s="213" t="s">
        <v>113</v>
      </c>
      <c r="D23" s="216" t="s">
        <v>114</v>
      </c>
      <c r="E23" s="63">
        <v>25</v>
      </c>
      <c r="F23" s="5" t="s">
        <v>11</v>
      </c>
      <c r="G23" s="64">
        <v>14</v>
      </c>
      <c r="H23" s="64">
        <v>12</v>
      </c>
      <c r="I23" s="64">
        <v>6</v>
      </c>
      <c r="J23" s="64">
        <v>9</v>
      </c>
      <c r="K23" s="64">
        <v>0</v>
      </c>
      <c r="L23" s="64">
        <v>12</v>
      </c>
      <c r="M23" s="64">
        <v>9</v>
      </c>
      <c r="N23" s="64">
        <v>9</v>
      </c>
      <c r="O23" s="64">
        <v>11</v>
      </c>
      <c r="P23" s="64">
        <v>9</v>
      </c>
      <c r="Q23" s="64">
        <v>0</v>
      </c>
      <c r="R23" s="65"/>
      <c r="S23" s="66">
        <f>IF(E23="","",SUM(G23:Q23)-(R23))</f>
        <v>91</v>
      </c>
      <c r="T23" s="67" t="s">
        <v>18</v>
      </c>
      <c r="U23" s="219">
        <v>5</v>
      </c>
      <c r="V23" s="25">
        <f>SUM(G23:I23)</f>
        <v>32</v>
      </c>
    </row>
    <row r="24" spans="1:22" ht="15.75" customHeight="1" x14ac:dyDescent="0.3">
      <c r="A24" s="208"/>
      <c r="B24" s="211"/>
      <c r="C24" s="214"/>
      <c r="D24" s="217"/>
      <c r="E24" s="63">
        <v>65</v>
      </c>
      <c r="F24" s="6" t="s">
        <v>12</v>
      </c>
      <c r="G24" s="64">
        <v>13</v>
      </c>
      <c r="H24" s="64">
        <v>12</v>
      </c>
      <c r="I24" s="64">
        <v>0</v>
      </c>
      <c r="J24" s="64">
        <v>10</v>
      </c>
      <c r="K24" s="64">
        <v>12</v>
      </c>
      <c r="L24" s="64">
        <v>13</v>
      </c>
      <c r="M24" s="64">
        <v>10</v>
      </c>
      <c r="N24" s="64">
        <v>10</v>
      </c>
      <c r="O24" s="64">
        <v>12</v>
      </c>
      <c r="P24" s="64">
        <v>9</v>
      </c>
      <c r="Q24" s="64">
        <v>1</v>
      </c>
      <c r="R24" s="65"/>
      <c r="S24" s="68">
        <f>IF(E24="","",SUM(G24:Q24)-(R24))</f>
        <v>102</v>
      </c>
      <c r="T24" s="69"/>
      <c r="U24" s="220"/>
      <c r="V24" s="26">
        <f>SUM(G24:I24)</f>
        <v>25</v>
      </c>
    </row>
    <row r="25" spans="1:22" ht="15.75" customHeight="1" x14ac:dyDescent="0.3">
      <c r="A25" s="208"/>
      <c r="B25" s="211"/>
      <c r="C25" s="214"/>
      <c r="D25" s="217"/>
      <c r="E25" s="63">
        <v>64</v>
      </c>
      <c r="F25" s="6" t="s">
        <v>13</v>
      </c>
      <c r="G25" s="64">
        <v>14</v>
      </c>
      <c r="H25" s="64">
        <v>10</v>
      </c>
      <c r="I25" s="64">
        <v>0</v>
      </c>
      <c r="J25" s="64">
        <v>9</v>
      </c>
      <c r="K25" s="64">
        <v>12</v>
      </c>
      <c r="L25" s="64">
        <v>13</v>
      </c>
      <c r="M25" s="64">
        <v>9</v>
      </c>
      <c r="N25" s="64">
        <v>9</v>
      </c>
      <c r="O25" s="64">
        <v>12</v>
      </c>
      <c r="P25" s="64">
        <v>9</v>
      </c>
      <c r="Q25" s="64">
        <v>0</v>
      </c>
      <c r="R25" s="65"/>
      <c r="S25" s="68">
        <f>IF(E25="","",SUM(G25:Q25)-(R25))</f>
        <v>97</v>
      </c>
      <c r="T25" s="221">
        <f>(SUM(S23:S26)+T24)</f>
        <v>381</v>
      </c>
      <c r="U25" s="222"/>
      <c r="V25" s="26">
        <f>SUM(G25:I25)</f>
        <v>24</v>
      </c>
    </row>
    <row r="26" spans="1:22" ht="15.75" customHeight="1" x14ac:dyDescent="0.3">
      <c r="A26" s="208"/>
      <c r="B26" s="211"/>
      <c r="C26" s="214"/>
      <c r="D26" s="218"/>
      <c r="E26" s="63">
        <v>34</v>
      </c>
      <c r="F26" s="7" t="s">
        <v>14</v>
      </c>
      <c r="G26" s="70">
        <v>14</v>
      </c>
      <c r="H26" s="70">
        <v>12</v>
      </c>
      <c r="I26" s="70">
        <v>6</v>
      </c>
      <c r="J26" s="70">
        <v>9</v>
      </c>
      <c r="K26" s="70">
        <v>0</v>
      </c>
      <c r="L26" s="70">
        <v>12</v>
      </c>
      <c r="M26" s="70">
        <v>9</v>
      </c>
      <c r="N26" s="70">
        <v>10</v>
      </c>
      <c r="O26" s="70">
        <v>10</v>
      </c>
      <c r="P26" s="70">
        <v>9</v>
      </c>
      <c r="Q26" s="70">
        <v>0</v>
      </c>
      <c r="R26" s="71"/>
      <c r="S26" s="72">
        <f>IF(E26="","",SUM(G26:Q26)-(R26))</f>
        <v>91</v>
      </c>
      <c r="T26" s="223"/>
      <c r="U26" s="224"/>
      <c r="V26" s="26">
        <f>SUM(G26:I26)</f>
        <v>32</v>
      </c>
    </row>
    <row r="27" spans="1:22" ht="15.75" customHeight="1" x14ac:dyDescent="0.25">
      <c r="A27" s="209"/>
      <c r="B27" s="212"/>
      <c r="C27" s="215"/>
      <c r="D27" s="73"/>
      <c r="E27" s="225" t="s">
        <v>31</v>
      </c>
      <c r="F27" s="226"/>
      <c r="G27" s="70">
        <f t="shared" ref="G27:Q27" si="4">SUM(G23:G26)</f>
        <v>55</v>
      </c>
      <c r="H27" s="70">
        <f t="shared" si="4"/>
        <v>46</v>
      </c>
      <c r="I27" s="70">
        <f t="shared" si="4"/>
        <v>12</v>
      </c>
      <c r="J27" s="70">
        <f t="shared" si="4"/>
        <v>37</v>
      </c>
      <c r="K27" s="70">
        <f t="shared" si="4"/>
        <v>24</v>
      </c>
      <c r="L27" s="70">
        <f t="shared" si="4"/>
        <v>50</v>
      </c>
      <c r="M27" s="70">
        <f t="shared" si="4"/>
        <v>37</v>
      </c>
      <c r="N27" s="70">
        <f t="shared" si="4"/>
        <v>38</v>
      </c>
      <c r="O27" s="70">
        <f t="shared" si="4"/>
        <v>45</v>
      </c>
      <c r="P27" s="70">
        <f t="shared" si="4"/>
        <v>36</v>
      </c>
      <c r="Q27" s="70">
        <f t="shared" si="4"/>
        <v>1</v>
      </c>
      <c r="R27" s="71"/>
      <c r="S27" s="74"/>
      <c r="T27" s="76"/>
      <c r="U27" s="75"/>
      <c r="V27" s="24">
        <f>SUM(V23:V26)</f>
        <v>113</v>
      </c>
    </row>
    <row r="28" spans="1:22" ht="15.75" customHeight="1" x14ac:dyDescent="0.3">
      <c r="A28" s="207">
        <v>5</v>
      </c>
      <c r="B28" s="210">
        <v>6</v>
      </c>
      <c r="C28" s="213" t="s">
        <v>115</v>
      </c>
      <c r="D28" s="216" t="s">
        <v>116</v>
      </c>
      <c r="E28" s="63">
        <v>1</v>
      </c>
      <c r="F28" s="5" t="s">
        <v>11</v>
      </c>
      <c r="G28" s="64">
        <v>12</v>
      </c>
      <c r="H28" s="64">
        <v>0</v>
      </c>
      <c r="I28" s="64">
        <v>6</v>
      </c>
      <c r="J28" s="64">
        <v>9</v>
      </c>
      <c r="K28" s="64">
        <v>9</v>
      </c>
      <c r="L28" s="64">
        <v>13</v>
      </c>
      <c r="M28" s="64">
        <v>9</v>
      </c>
      <c r="N28" s="64">
        <v>8</v>
      </c>
      <c r="O28" s="64">
        <v>14</v>
      </c>
      <c r="P28" s="64">
        <v>8</v>
      </c>
      <c r="Q28" s="64"/>
      <c r="R28" s="65"/>
      <c r="S28" s="66">
        <f>IF(E28="","",SUM(G28:Q28)-(R28))</f>
        <v>88</v>
      </c>
      <c r="T28" s="67" t="s">
        <v>18</v>
      </c>
      <c r="U28" s="219">
        <v>6</v>
      </c>
      <c r="V28" s="25">
        <f>SUM(G28:I28)</f>
        <v>18</v>
      </c>
    </row>
    <row r="29" spans="1:22" ht="15.75" customHeight="1" x14ac:dyDescent="0.3">
      <c r="A29" s="208"/>
      <c r="B29" s="211"/>
      <c r="C29" s="214"/>
      <c r="D29" s="217"/>
      <c r="E29" s="63">
        <v>2</v>
      </c>
      <c r="F29" s="6" t="s">
        <v>12</v>
      </c>
      <c r="G29" s="64">
        <v>12</v>
      </c>
      <c r="H29" s="64">
        <v>0</v>
      </c>
      <c r="I29" s="64">
        <v>8</v>
      </c>
      <c r="J29" s="64">
        <v>10</v>
      </c>
      <c r="K29" s="64">
        <v>12</v>
      </c>
      <c r="L29" s="64">
        <v>11</v>
      </c>
      <c r="M29" s="64">
        <v>9</v>
      </c>
      <c r="N29" s="64">
        <v>7</v>
      </c>
      <c r="O29" s="64">
        <v>12</v>
      </c>
      <c r="P29" s="64">
        <v>9</v>
      </c>
      <c r="Q29" s="64"/>
      <c r="R29" s="65"/>
      <c r="S29" s="68">
        <f>IF(E29="","",SUM(G29:Q29)-(R29))</f>
        <v>90</v>
      </c>
      <c r="T29" s="69"/>
      <c r="U29" s="220"/>
      <c r="V29" s="26">
        <f>SUM(G29:I29)</f>
        <v>20</v>
      </c>
    </row>
    <row r="30" spans="1:22" ht="15.75" customHeight="1" x14ac:dyDescent="0.3">
      <c r="A30" s="208"/>
      <c r="B30" s="211"/>
      <c r="C30" s="214"/>
      <c r="D30" s="217"/>
      <c r="E30" s="63">
        <v>11</v>
      </c>
      <c r="F30" s="6" t="s">
        <v>13</v>
      </c>
      <c r="G30" s="64">
        <v>12</v>
      </c>
      <c r="H30" s="64">
        <v>0</v>
      </c>
      <c r="I30" s="64">
        <v>8</v>
      </c>
      <c r="J30" s="64">
        <v>9</v>
      </c>
      <c r="K30" s="64">
        <v>0</v>
      </c>
      <c r="L30" s="64">
        <v>14</v>
      </c>
      <c r="M30" s="64">
        <v>9</v>
      </c>
      <c r="N30" s="64">
        <v>8</v>
      </c>
      <c r="O30" s="64">
        <v>13</v>
      </c>
      <c r="P30" s="64">
        <v>8</v>
      </c>
      <c r="Q30" s="64"/>
      <c r="R30" s="65"/>
      <c r="S30" s="68">
        <f>IF(E30="","",SUM(G30:Q30)-(R30))</f>
        <v>81</v>
      </c>
      <c r="T30" s="221">
        <f>(SUM(S28:S31)+T29)</f>
        <v>353</v>
      </c>
      <c r="U30" s="222"/>
      <c r="V30" s="26">
        <f>SUM(G30:I30)</f>
        <v>20</v>
      </c>
    </row>
    <row r="31" spans="1:22" ht="15.75" customHeight="1" x14ac:dyDescent="0.3">
      <c r="A31" s="208"/>
      <c r="B31" s="211"/>
      <c r="C31" s="214"/>
      <c r="D31" s="218"/>
      <c r="E31" s="63">
        <v>39</v>
      </c>
      <c r="F31" s="7" t="s">
        <v>14</v>
      </c>
      <c r="G31" s="70">
        <v>14</v>
      </c>
      <c r="H31" s="70">
        <v>10</v>
      </c>
      <c r="I31" s="70">
        <v>9</v>
      </c>
      <c r="J31" s="70">
        <v>11</v>
      </c>
      <c r="K31" s="70">
        <v>0</v>
      </c>
      <c r="L31" s="70">
        <v>12</v>
      </c>
      <c r="M31" s="70">
        <v>9</v>
      </c>
      <c r="N31" s="70">
        <v>9</v>
      </c>
      <c r="O31" s="70">
        <v>11</v>
      </c>
      <c r="P31" s="70">
        <v>9</v>
      </c>
      <c r="Q31" s="70"/>
      <c r="R31" s="71"/>
      <c r="S31" s="72">
        <f>IF(E31="","",SUM(G31:Q31)-(R31))</f>
        <v>94</v>
      </c>
      <c r="T31" s="223"/>
      <c r="U31" s="224"/>
      <c r="V31" s="26">
        <f>SUM(G31:I31)</f>
        <v>33</v>
      </c>
    </row>
    <row r="32" spans="1:22" ht="15.75" customHeight="1" x14ac:dyDescent="0.25">
      <c r="A32" s="209"/>
      <c r="B32" s="212"/>
      <c r="C32" s="215"/>
      <c r="D32" s="73"/>
      <c r="E32" s="225" t="s">
        <v>31</v>
      </c>
      <c r="F32" s="226"/>
      <c r="G32" s="70">
        <f t="shared" ref="G32:Q32" si="5">SUM(G28:G31)</f>
        <v>50</v>
      </c>
      <c r="H32" s="70">
        <f t="shared" si="5"/>
        <v>10</v>
      </c>
      <c r="I32" s="70">
        <f t="shared" si="5"/>
        <v>31</v>
      </c>
      <c r="J32" s="70">
        <f t="shared" si="5"/>
        <v>39</v>
      </c>
      <c r="K32" s="70">
        <f t="shared" si="5"/>
        <v>21</v>
      </c>
      <c r="L32" s="70">
        <f t="shared" si="5"/>
        <v>50</v>
      </c>
      <c r="M32" s="70">
        <f t="shared" si="5"/>
        <v>36</v>
      </c>
      <c r="N32" s="70">
        <f t="shared" si="5"/>
        <v>32</v>
      </c>
      <c r="O32" s="70">
        <f t="shared" si="5"/>
        <v>50</v>
      </c>
      <c r="P32" s="70">
        <f t="shared" si="5"/>
        <v>34</v>
      </c>
      <c r="Q32" s="70">
        <f t="shared" si="5"/>
        <v>0</v>
      </c>
      <c r="R32" s="71"/>
      <c r="S32" s="74"/>
      <c r="T32" s="76"/>
      <c r="U32" s="75"/>
      <c r="V32" s="24">
        <f>SUM(V28:V31)</f>
        <v>91</v>
      </c>
    </row>
    <row r="33" spans="1:22" ht="15.75" customHeight="1" x14ac:dyDescent="0.3">
      <c r="A33" s="207">
        <v>11</v>
      </c>
      <c r="B33" s="210">
        <v>9</v>
      </c>
      <c r="C33" s="213" t="s">
        <v>67</v>
      </c>
      <c r="D33" s="216" t="s">
        <v>68</v>
      </c>
      <c r="E33" s="63">
        <v>130</v>
      </c>
      <c r="F33" s="5" t="s">
        <v>11</v>
      </c>
      <c r="G33" s="64">
        <v>17</v>
      </c>
      <c r="H33" s="64">
        <v>0</v>
      </c>
      <c r="I33" s="64">
        <v>0</v>
      </c>
      <c r="J33" s="64">
        <v>10</v>
      </c>
      <c r="K33" s="64">
        <v>0</v>
      </c>
      <c r="L33" s="64">
        <v>13</v>
      </c>
      <c r="M33" s="64">
        <v>8</v>
      </c>
      <c r="N33" s="64">
        <v>13</v>
      </c>
      <c r="O33" s="64">
        <v>12</v>
      </c>
      <c r="P33" s="64">
        <v>9</v>
      </c>
      <c r="Q33" s="64"/>
      <c r="R33" s="65"/>
      <c r="S33" s="66">
        <f>IF(E33="","",SUM(G33:Q33)-(R33))</f>
        <v>82</v>
      </c>
      <c r="T33" s="67" t="s">
        <v>18</v>
      </c>
      <c r="U33" s="219">
        <v>7</v>
      </c>
      <c r="V33" s="25">
        <f>SUM(G33:I33)</f>
        <v>17</v>
      </c>
    </row>
    <row r="34" spans="1:22" ht="15.75" customHeight="1" x14ac:dyDescent="0.3">
      <c r="A34" s="208"/>
      <c r="B34" s="211"/>
      <c r="C34" s="214"/>
      <c r="D34" s="217"/>
      <c r="E34" s="63">
        <v>31</v>
      </c>
      <c r="F34" s="6" t="s">
        <v>12</v>
      </c>
      <c r="G34" s="64">
        <v>0</v>
      </c>
      <c r="H34" s="64">
        <v>9</v>
      </c>
      <c r="I34" s="64">
        <v>0</v>
      </c>
      <c r="J34" s="64">
        <v>9</v>
      </c>
      <c r="K34" s="64">
        <v>0</v>
      </c>
      <c r="L34" s="64">
        <v>12</v>
      </c>
      <c r="M34" s="64">
        <v>8</v>
      </c>
      <c r="N34" s="64">
        <v>10</v>
      </c>
      <c r="O34" s="64">
        <v>11</v>
      </c>
      <c r="P34" s="64">
        <v>10</v>
      </c>
      <c r="Q34" s="64"/>
      <c r="R34" s="65"/>
      <c r="S34" s="68">
        <f>IF(E34="","",SUM(G34:Q34)-(R34))</f>
        <v>69</v>
      </c>
      <c r="T34" s="69"/>
      <c r="U34" s="220"/>
      <c r="V34" s="26">
        <f>SUM(G34:I34)</f>
        <v>9</v>
      </c>
    </row>
    <row r="35" spans="1:22" ht="15.75" customHeight="1" x14ac:dyDescent="0.3">
      <c r="A35" s="208"/>
      <c r="B35" s="211"/>
      <c r="C35" s="214"/>
      <c r="D35" s="217"/>
      <c r="E35" s="63">
        <v>41</v>
      </c>
      <c r="F35" s="6" t="s">
        <v>13</v>
      </c>
      <c r="G35" s="64">
        <v>0</v>
      </c>
      <c r="H35" s="64">
        <v>9</v>
      </c>
      <c r="I35" s="64">
        <v>6</v>
      </c>
      <c r="J35" s="64">
        <v>9</v>
      </c>
      <c r="K35" s="64">
        <v>0</v>
      </c>
      <c r="L35" s="64">
        <v>12</v>
      </c>
      <c r="M35" s="64">
        <v>9</v>
      </c>
      <c r="N35" s="64">
        <v>9</v>
      </c>
      <c r="O35" s="64">
        <v>10</v>
      </c>
      <c r="P35" s="64">
        <v>12</v>
      </c>
      <c r="Q35" s="64"/>
      <c r="R35" s="65"/>
      <c r="S35" s="68">
        <f>IF(E35="","",SUM(G35:Q35)-(R35))</f>
        <v>76</v>
      </c>
      <c r="T35" s="221">
        <f>(SUM(S33:S36)+T34)</f>
        <v>323</v>
      </c>
      <c r="U35" s="222"/>
      <c r="V35" s="26">
        <f>SUM(G35:I35)</f>
        <v>15</v>
      </c>
    </row>
    <row r="36" spans="1:22" ht="15.75" customHeight="1" x14ac:dyDescent="0.3">
      <c r="A36" s="208"/>
      <c r="B36" s="211"/>
      <c r="C36" s="214"/>
      <c r="D36" s="218"/>
      <c r="E36" s="63">
        <v>122</v>
      </c>
      <c r="F36" s="7" t="s">
        <v>14</v>
      </c>
      <c r="G36" s="70">
        <v>12</v>
      </c>
      <c r="H36" s="70">
        <v>9</v>
      </c>
      <c r="I36" s="70">
        <v>6</v>
      </c>
      <c r="J36" s="70">
        <v>9</v>
      </c>
      <c r="K36" s="70">
        <v>10</v>
      </c>
      <c r="L36" s="70">
        <v>13</v>
      </c>
      <c r="M36" s="70">
        <v>8</v>
      </c>
      <c r="N36" s="70">
        <v>11</v>
      </c>
      <c r="O36" s="70">
        <v>9</v>
      </c>
      <c r="P36" s="70">
        <v>9</v>
      </c>
      <c r="Q36" s="70"/>
      <c r="R36" s="71"/>
      <c r="S36" s="72">
        <f>IF(E36="","",SUM(G36:Q36)-(R36))</f>
        <v>96</v>
      </c>
      <c r="T36" s="223"/>
      <c r="U36" s="224"/>
      <c r="V36" s="26">
        <f>SUM(G36:I36)</f>
        <v>27</v>
      </c>
    </row>
    <row r="37" spans="1:22" ht="15.75" customHeight="1" x14ac:dyDescent="0.25">
      <c r="A37" s="209"/>
      <c r="B37" s="212"/>
      <c r="C37" s="215"/>
      <c r="D37" s="73"/>
      <c r="E37" s="225" t="s">
        <v>31</v>
      </c>
      <c r="F37" s="226"/>
      <c r="G37" s="70">
        <f t="shared" ref="G37:Q37" si="6">SUM(G33:G36)</f>
        <v>29</v>
      </c>
      <c r="H37" s="70">
        <f t="shared" si="6"/>
        <v>27</v>
      </c>
      <c r="I37" s="70">
        <f t="shared" si="6"/>
        <v>12</v>
      </c>
      <c r="J37" s="70">
        <f t="shared" si="6"/>
        <v>37</v>
      </c>
      <c r="K37" s="70">
        <f t="shared" si="6"/>
        <v>10</v>
      </c>
      <c r="L37" s="70">
        <f t="shared" si="6"/>
        <v>50</v>
      </c>
      <c r="M37" s="70">
        <f t="shared" si="6"/>
        <v>33</v>
      </c>
      <c r="N37" s="70">
        <f t="shared" si="6"/>
        <v>43</v>
      </c>
      <c r="O37" s="70">
        <f t="shared" si="6"/>
        <v>42</v>
      </c>
      <c r="P37" s="70">
        <f t="shared" si="6"/>
        <v>40</v>
      </c>
      <c r="Q37" s="70">
        <f t="shared" si="6"/>
        <v>0</v>
      </c>
      <c r="R37" s="71"/>
      <c r="S37" s="74"/>
      <c r="T37" s="76"/>
      <c r="U37" s="75"/>
      <c r="V37" s="24">
        <f>SUM(V33:V36)</f>
        <v>68</v>
      </c>
    </row>
    <row r="38" spans="1:22" ht="15.75" customHeight="1" x14ac:dyDescent="0.3">
      <c r="A38" s="207">
        <v>4</v>
      </c>
      <c r="B38" s="210">
        <v>1</v>
      </c>
      <c r="C38" s="213" t="s">
        <v>117</v>
      </c>
      <c r="D38" s="216" t="s">
        <v>118</v>
      </c>
      <c r="E38" s="63">
        <v>28</v>
      </c>
      <c r="F38" s="5" t="s">
        <v>11</v>
      </c>
      <c r="G38" s="64">
        <v>12</v>
      </c>
      <c r="H38" s="64">
        <v>9</v>
      </c>
      <c r="I38" s="64">
        <v>0</v>
      </c>
      <c r="J38" s="64">
        <v>8</v>
      </c>
      <c r="K38" s="64">
        <v>15</v>
      </c>
      <c r="L38" s="64">
        <v>12</v>
      </c>
      <c r="M38" s="64">
        <v>8</v>
      </c>
      <c r="N38" s="64">
        <v>8</v>
      </c>
      <c r="O38" s="64">
        <v>9</v>
      </c>
      <c r="P38" s="64">
        <v>6</v>
      </c>
      <c r="Q38" s="64"/>
      <c r="R38" s="65"/>
      <c r="S38" s="66">
        <f>IF(E38="","",SUM(G38:Q38)-(R38))</f>
        <v>87</v>
      </c>
      <c r="T38" s="67" t="s">
        <v>18</v>
      </c>
      <c r="U38" s="219">
        <v>8</v>
      </c>
      <c r="V38" s="25">
        <f>SUM(G38:I38)</f>
        <v>21</v>
      </c>
    </row>
    <row r="39" spans="1:22" ht="15.75" customHeight="1" x14ac:dyDescent="0.3">
      <c r="A39" s="208"/>
      <c r="B39" s="211"/>
      <c r="C39" s="214"/>
      <c r="D39" s="217"/>
      <c r="E39" s="63">
        <v>31</v>
      </c>
      <c r="F39" s="6" t="s">
        <v>12</v>
      </c>
      <c r="G39" s="64">
        <v>0</v>
      </c>
      <c r="H39" s="64">
        <v>9</v>
      </c>
      <c r="I39" s="64">
        <v>6</v>
      </c>
      <c r="J39" s="64">
        <v>9</v>
      </c>
      <c r="K39" s="64">
        <v>0</v>
      </c>
      <c r="L39" s="64">
        <v>12</v>
      </c>
      <c r="M39" s="64">
        <v>9</v>
      </c>
      <c r="N39" s="64">
        <v>8</v>
      </c>
      <c r="O39" s="64">
        <v>9</v>
      </c>
      <c r="P39" s="64">
        <v>7</v>
      </c>
      <c r="Q39" s="64"/>
      <c r="R39" s="65"/>
      <c r="S39" s="68">
        <f>IF(E39="","",SUM(G39:Q39)-(R39))</f>
        <v>69</v>
      </c>
      <c r="T39" s="69"/>
      <c r="U39" s="220"/>
      <c r="V39" s="26">
        <f>SUM(G39:I39)</f>
        <v>15</v>
      </c>
    </row>
    <row r="40" spans="1:22" ht="15.75" customHeight="1" x14ac:dyDescent="0.3">
      <c r="A40" s="208"/>
      <c r="B40" s="211"/>
      <c r="C40" s="214"/>
      <c r="D40" s="217"/>
      <c r="E40" s="63">
        <v>33</v>
      </c>
      <c r="F40" s="6" t="s">
        <v>13</v>
      </c>
      <c r="G40" s="64">
        <v>0</v>
      </c>
      <c r="H40" s="64">
        <v>9</v>
      </c>
      <c r="I40" s="64">
        <v>7</v>
      </c>
      <c r="J40" s="64">
        <v>9</v>
      </c>
      <c r="K40" s="64">
        <v>9</v>
      </c>
      <c r="L40" s="64">
        <v>12</v>
      </c>
      <c r="M40" s="64">
        <v>8</v>
      </c>
      <c r="N40" s="64">
        <v>9</v>
      </c>
      <c r="O40" s="64">
        <v>12</v>
      </c>
      <c r="P40" s="64">
        <v>6</v>
      </c>
      <c r="Q40" s="64"/>
      <c r="R40" s="65"/>
      <c r="S40" s="68">
        <f>IF(E40="","",SUM(G40:Q40)-(R40))</f>
        <v>81</v>
      </c>
      <c r="T40" s="221">
        <f>(SUM(S38:S41)+T39)</f>
        <v>322</v>
      </c>
      <c r="U40" s="222"/>
      <c r="V40" s="26">
        <f>SUM(G40:I40)</f>
        <v>16</v>
      </c>
    </row>
    <row r="41" spans="1:22" ht="15.75" customHeight="1" x14ac:dyDescent="0.3">
      <c r="A41" s="208"/>
      <c r="B41" s="211"/>
      <c r="C41" s="214"/>
      <c r="D41" s="218"/>
      <c r="E41" s="63">
        <v>40</v>
      </c>
      <c r="F41" s="7" t="s">
        <v>14</v>
      </c>
      <c r="G41" s="70">
        <v>14</v>
      </c>
      <c r="H41" s="70">
        <v>10</v>
      </c>
      <c r="I41" s="70">
        <v>6</v>
      </c>
      <c r="J41" s="70">
        <v>9</v>
      </c>
      <c r="K41" s="70">
        <v>0</v>
      </c>
      <c r="L41" s="70">
        <v>12</v>
      </c>
      <c r="M41" s="70">
        <v>9</v>
      </c>
      <c r="N41" s="70">
        <v>8</v>
      </c>
      <c r="O41" s="70">
        <v>11</v>
      </c>
      <c r="P41" s="70">
        <v>6</v>
      </c>
      <c r="Q41" s="70"/>
      <c r="R41" s="71"/>
      <c r="S41" s="72">
        <f>IF(E41="","",SUM(G41:Q41)-(R41))</f>
        <v>85</v>
      </c>
      <c r="T41" s="223"/>
      <c r="U41" s="224"/>
      <c r="V41" s="26">
        <f>SUM(G41:I41)</f>
        <v>30</v>
      </c>
    </row>
    <row r="42" spans="1:22" ht="15.75" customHeight="1" x14ac:dyDescent="0.25">
      <c r="A42" s="209"/>
      <c r="B42" s="212"/>
      <c r="C42" s="215"/>
      <c r="D42" s="73"/>
      <c r="E42" s="225" t="s">
        <v>31</v>
      </c>
      <c r="F42" s="226"/>
      <c r="G42" s="70">
        <f t="shared" ref="G42:Q42" si="7">SUM(G38:G41)</f>
        <v>26</v>
      </c>
      <c r="H42" s="70">
        <f t="shared" si="7"/>
        <v>37</v>
      </c>
      <c r="I42" s="70">
        <f t="shared" si="7"/>
        <v>19</v>
      </c>
      <c r="J42" s="70">
        <f t="shared" si="7"/>
        <v>35</v>
      </c>
      <c r="K42" s="70">
        <f t="shared" si="7"/>
        <v>24</v>
      </c>
      <c r="L42" s="70">
        <f t="shared" si="7"/>
        <v>48</v>
      </c>
      <c r="M42" s="70">
        <f t="shared" si="7"/>
        <v>34</v>
      </c>
      <c r="N42" s="70">
        <f t="shared" si="7"/>
        <v>33</v>
      </c>
      <c r="O42" s="70">
        <f t="shared" si="7"/>
        <v>41</v>
      </c>
      <c r="P42" s="70">
        <f t="shared" si="7"/>
        <v>25</v>
      </c>
      <c r="Q42" s="70">
        <f t="shared" si="7"/>
        <v>0</v>
      </c>
      <c r="R42" s="71"/>
      <c r="S42" s="74"/>
      <c r="T42" s="76"/>
      <c r="U42" s="75"/>
      <c r="V42" s="24">
        <f>SUM(V38:V41)</f>
        <v>82</v>
      </c>
    </row>
    <row r="43" spans="1:22" ht="15.75" customHeight="1" x14ac:dyDescent="0.3">
      <c r="A43" s="207">
        <v>10</v>
      </c>
      <c r="B43" s="210">
        <v>5</v>
      </c>
      <c r="C43" s="213" t="s">
        <v>67</v>
      </c>
      <c r="D43" s="216" t="s">
        <v>68</v>
      </c>
      <c r="E43" s="63">
        <v>32</v>
      </c>
      <c r="F43" s="5" t="s">
        <v>11</v>
      </c>
      <c r="G43" s="64">
        <v>14</v>
      </c>
      <c r="H43" s="64">
        <v>0</v>
      </c>
      <c r="I43" s="64">
        <v>0</v>
      </c>
      <c r="J43" s="64">
        <v>9</v>
      </c>
      <c r="K43" s="64">
        <v>11</v>
      </c>
      <c r="L43" s="64">
        <v>14</v>
      </c>
      <c r="M43" s="64">
        <v>9</v>
      </c>
      <c r="N43" s="64">
        <v>8</v>
      </c>
      <c r="O43" s="64">
        <v>11</v>
      </c>
      <c r="P43" s="64">
        <v>9</v>
      </c>
      <c r="Q43" s="64"/>
      <c r="R43" s="65"/>
      <c r="S43" s="66">
        <f>IF(E43="","",SUM(G43:Q43)-(R43))</f>
        <v>85</v>
      </c>
      <c r="T43" s="67" t="s">
        <v>18</v>
      </c>
      <c r="U43" s="219">
        <v>9</v>
      </c>
      <c r="V43" s="25">
        <f>SUM(G43:I43)</f>
        <v>14</v>
      </c>
    </row>
    <row r="44" spans="1:22" ht="15.75" customHeight="1" x14ac:dyDescent="0.3">
      <c r="A44" s="208"/>
      <c r="B44" s="211"/>
      <c r="C44" s="214"/>
      <c r="D44" s="217"/>
      <c r="E44" s="63">
        <v>63</v>
      </c>
      <c r="F44" s="6" t="s">
        <v>12</v>
      </c>
      <c r="G44" s="64">
        <v>12</v>
      </c>
      <c r="H44" s="64">
        <v>9</v>
      </c>
      <c r="I44" s="64">
        <v>0</v>
      </c>
      <c r="J44" s="64">
        <v>9</v>
      </c>
      <c r="K44" s="64">
        <v>0</v>
      </c>
      <c r="L44" s="64">
        <v>13</v>
      </c>
      <c r="M44" s="64">
        <v>9</v>
      </c>
      <c r="N44" s="64">
        <v>7</v>
      </c>
      <c r="O44" s="64">
        <v>9</v>
      </c>
      <c r="P44" s="64">
        <v>9</v>
      </c>
      <c r="Q44" s="64"/>
      <c r="R44" s="65"/>
      <c r="S44" s="68">
        <f>IF(E44="","",SUM(G44:Q44)-(R44))</f>
        <v>77</v>
      </c>
      <c r="T44" s="69"/>
      <c r="U44" s="220"/>
      <c r="V44" s="26">
        <f>SUM(G44:I44)</f>
        <v>21</v>
      </c>
    </row>
    <row r="45" spans="1:22" ht="15.75" customHeight="1" x14ac:dyDescent="0.3">
      <c r="A45" s="208"/>
      <c r="B45" s="211"/>
      <c r="C45" s="214"/>
      <c r="D45" s="217"/>
      <c r="E45" s="63">
        <v>46</v>
      </c>
      <c r="F45" s="6" t="s">
        <v>13</v>
      </c>
      <c r="G45" s="64">
        <v>12</v>
      </c>
      <c r="H45" s="64">
        <v>0</v>
      </c>
      <c r="I45" s="64">
        <v>0</v>
      </c>
      <c r="J45" s="64">
        <v>10</v>
      </c>
      <c r="K45" s="64">
        <v>10</v>
      </c>
      <c r="L45" s="64">
        <v>14</v>
      </c>
      <c r="M45" s="64">
        <v>10</v>
      </c>
      <c r="N45" s="64">
        <v>9</v>
      </c>
      <c r="O45" s="64">
        <v>10</v>
      </c>
      <c r="P45" s="64">
        <v>11</v>
      </c>
      <c r="Q45" s="64"/>
      <c r="R45" s="65"/>
      <c r="S45" s="68">
        <f>IF(E45="","",SUM(G45:Q45)-(R45))</f>
        <v>86</v>
      </c>
      <c r="T45" s="221">
        <f>(SUM(S43:S46)+T44)</f>
        <v>306</v>
      </c>
      <c r="U45" s="222"/>
      <c r="V45" s="26">
        <f>SUM(G45:I45)</f>
        <v>12</v>
      </c>
    </row>
    <row r="46" spans="1:22" ht="15.75" customHeight="1" x14ac:dyDescent="0.3">
      <c r="A46" s="208"/>
      <c r="B46" s="211"/>
      <c r="C46" s="214"/>
      <c r="D46" s="218"/>
      <c r="E46" s="63">
        <v>39</v>
      </c>
      <c r="F46" s="7" t="s">
        <v>14</v>
      </c>
      <c r="G46" s="70">
        <v>0</v>
      </c>
      <c r="H46" s="70">
        <v>0</v>
      </c>
      <c r="I46" s="70">
        <v>0</v>
      </c>
      <c r="J46" s="70">
        <v>9</v>
      </c>
      <c r="K46" s="70">
        <v>0</v>
      </c>
      <c r="L46" s="70">
        <v>12</v>
      </c>
      <c r="M46" s="70">
        <v>9</v>
      </c>
      <c r="N46" s="70">
        <v>9</v>
      </c>
      <c r="O46" s="70">
        <v>10</v>
      </c>
      <c r="P46" s="70">
        <v>9</v>
      </c>
      <c r="Q46" s="70"/>
      <c r="R46" s="71"/>
      <c r="S46" s="72">
        <f>IF(E46="","",SUM(G46:Q46)-(R46))</f>
        <v>58</v>
      </c>
      <c r="T46" s="223"/>
      <c r="U46" s="224"/>
      <c r="V46" s="26">
        <f>SUM(G46:I46)</f>
        <v>0</v>
      </c>
    </row>
    <row r="47" spans="1:22" ht="15.75" customHeight="1" x14ac:dyDescent="0.25">
      <c r="A47" s="209"/>
      <c r="B47" s="212"/>
      <c r="C47" s="215"/>
      <c r="D47" s="73"/>
      <c r="E47" s="225" t="s">
        <v>31</v>
      </c>
      <c r="F47" s="226"/>
      <c r="G47" s="70">
        <f t="shared" ref="G47:Q47" si="8">SUM(G43:G46)</f>
        <v>38</v>
      </c>
      <c r="H47" s="70">
        <f t="shared" si="8"/>
        <v>9</v>
      </c>
      <c r="I47" s="70">
        <f t="shared" si="8"/>
        <v>0</v>
      </c>
      <c r="J47" s="70">
        <f t="shared" si="8"/>
        <v>37</v>
      </c>
      <c r="K47" s="70">
        <f t="shared" si="8"/>
        <v>21</v>
      </c>
      <c r="L47" s="70">
        <f t="shared" si="8"/>
        <v>53</v>
      </c>
      <c r="M47" s="70">
        <f t="shared" si="8"/>
        <v>37</v>
      </c>
      <c r="N47" s="70">
        <f t="shared" si="8"/>
        <v>33</v>
      </c>
      <c r="O47" s="70">
        <f t="shared" si="8"/>
        <v>40</v>
      </c>
      <c r="P47" s="70">
        <f t="shared" si="8"/>
        <v>38</v>
      </c>
      <c r="Q47" s="70">
        <f t="shared" si="8"/>
        <v>0</v>
      </c>
      <c r="R47" s="71"/>
      <c r="S47" s="74"/>
      <c r="T47" s="76"/>
      <c r="U47" s="75"/>
      <c r="V47" s="24">
        <f>SUM(V43:V46)</f>
        <v>47</v>
      </c>
    </row>
    <row r="48" spans="1:22" ht="15.75" customHeight="1" x14ac:dyDescent="0.3">
      <c r="A48" s="207">
        <v>2</v>
      </c>
      <c r="B48" s="210">
        <v>2</v>
      </c>
      <c r="C48" s="213" t="s">
        <v>109</v>
      </c>
      <c r="D48" s="216" t="s">
        <v>110</v>
      </c>
      <c r="E48" s="63">
        <v>37</v>
      </c>
      <c r="F48" s="5" t="s">
        <v>11</v>
      </c>
      <c r="G48" s="64">
        <v>15</v>
      </c>
      <c r="H48" s="64">
        <v>0</v>
      </c>
      <c r="I48" s="64">
        <v>6</v>
      </c>
      <c r="J48" s="64">
        <v>10</v>
      </c>
      <c r="K48" s="64">
        <v>11</v>
      </c>
      <c r="L48" s="64">
        <v>13</v>
      </c>
      <c r="M48" s="64">
        <v>9</v>
      </c>
      <c r="N48" s="64">
        <v>9</v>
      </c>
      <c r="O48" s="64">
        <v>12</v>
      </c>
      <c r="P48" s="64">
        <v>11</v>
      </c>
      <c r="Q48" s="64"/>
      <c r="R48" s="65"/>
      <c r="S48" s="66">
        <f>IF(E48="","",SUM(G48:Q48)-(R48))</f>
        <v>96</v>
      </c>
      <c r="T48" s="67" t="s">
        <v>18</v>
      </c>
      <c r="U48" s="219">
        <v>10</v>
      </c>
      <c r="V48" s="25">
        <f>SUM(G48:I48)</f>
        <v>21</v>
      </c>
    </row>
    <row r="49" spans="1:22" ht="15.75" customHeight="1" x14ac:dyDescent="0.3">
      <c r="A49" s="208"/>
      <c r="B49" s="211"/>
      <c r="C49" s="214"/>
      <c r="D49" s="217"/>
      <c r="E49" s="63">
        <v>86</v>
      </c>
      <c r="F49" s="6" t="s">
        <v>12</v>
      </c>
      <c r="G49" s="64">
        <v>15</v>
      </c>
      <c r="H49" s="64">
        <v>0</v>
      </c>
      <c r="I49" s="64">
        <v>9</v>
      </c>
      <c r="J49" s="64">
        <v>9</v>
      </c>
      <c r="K49" s="64">
        <v>0</v>
      </c>
      <c r="L49" s="64">
        <v>13</v>
      </c>
      <c r="M49" s="64">
        <v>9</v>
      </c>
      <c r="N49" s="64">
        <v>9</v>
      </c>
      <c r="O49" s="64">
        <v>10</v>
      </c>
      <c r="P49" s="64">
        <v>9</v>
      </c>
      <c r="Q49" s="64"/>
      <c r="R49" s="65"/>
      <c r="S49" s="68">
        <f>IF(E49="","",SUM(G49:Q49)-(R49))</f>
        <v>83</v>
      </c>
      <c r="T49" s="69"/>
      <c r="U49" s="220"/>
      <c r="V49" s="26">
        <f>SUM(G49:I49)</f>
        <v>24</v>
      </c>
    </row>
    <row r="50" spans="1:22" ht="15.75" customHeight="1" x14ac:dyDescent="0.3">
      <c r="A50" s="208"/>
      <c r="B50" s="211"/>
      <c r="C50" s="214"/>
      <c r="D50" s="217"/>
      <c r="E50" s="63">
        <v>88</v>
      </c>
      <c r="F50" s="6" t="s">
        <v>13</v>
      </c>
      <c r="G50" s="64">
        <v>16</v>
      </c>
      <c r="H50" s="64">
        <v>0</v>
      </c>
      <c r="I50" s="64">
        <v>6</v>
      </c>
      <c r="J50" s="64">
        <v>10</v>
      </c>
      <c r="K50" s="64">
        <v>12</v>
      </c>
      <c r="L50" s="64">
        <v>14</v>
      </c>
      <c r="M50" s="64">
        <v>9</v>
      </c>
      <c r="N50" s="64">
        <v>9</v>
      </c>
      <c r="O50" s="64">
        <v>11</v>
      </c>
      <c r="P50" s="64">
        <v>9</v>
      </c>
      <c r="Q50" s="64"/>
      <c r="R50" s="65"/>
      <c r="S50" s="68">
        <f>IF(E50="","",SUM(G50:Q50)-(R50))</f>
        <v>96</v>
      </c>
      <c r="T50" s="221">
        <f>(SUM(S48:S51)+T49)</f>
        <v>275</v>
      </c>
      <c r="U50" s="222"/>
      <c r="V50" s="26">
        <f>SUM(G50:I50)</f>
        <v>22</v>
      </c>
    </row>
    <row r="51" spans="1:22" ht="15.75" customHeight="1" x14ac:dyDescent="0.3">
      <c r="A51" s="208"/>
      <c r="B51" s="211"/>
      <c r="C51" s="214"/>
      <c r="D51" s="218"/>
      <c r="E51" s="63">
        <v>87</v>
      </c>
      <c r="F51" s="7" t="s">
        <v>14</v>
      </c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1"/>
      <c r="S51" s="72">
        <f>IF(E51="","",SUM(G51:Q51)-(R51))</f>
        <v>0</v>
      </c>
      <c r="T51" s="223"/>
      <c r="U51" s="224"/>
      <c r="V51" s="26">
        <f>SUM(G51:I51)</f>
        <v>0</v>
      </c>
    </row>
    <row r="52" spans="1:22" ht="15.75" customHeight="1" x14ac:dyDescent="0.25">
      <c r="A52" s="209"/>
      <c r="B52" s="212"/>
      <c r="C52" s="215"/>
      <c r="D52" s="73"/>
      <c r="E52" s="225" t="s">
        <v>31</v>
      </c>
      <c r="F52" s="226"/>
      <c r="G52" s="70">
        <f t="shared" ref="G52:Q52" si="9">SUM(G48:G51)</f>
        <v>46</v>
      </c>
      <c r="H52" s="70">
        <f t="shared" si="9"/>
        <v>0</v>
      </c>
      <c r="I52" s="70">
        <f t="shared" si="9"/>
        <v>21</v>
      </c>
      <c r="J52" s="70">
        <f t="shared" si="9"/>
        <v>29</v>
      </c>
      <c r="K52" s="70">
        <f t="shared" si="9"/>
        <v>23</v>
      </c>
      <c r="L52" s="70">
        <f t="shared" si="9"/>
        <v>40</v>
      </c>
      <c r="M52" s="70">
        <f t="shared" si="9"/>
        <v>27</v>
      </c>
      <c r="N52" s="70">
        <f t="shared" si="9"/>
        <v>27</v>
      </c>
      <c r="O52" s="70">
        <f t="shared" si="9"/>
        <v>33</v>
      </c>
      <c r="P52" s="70">
        <f t="shared" si="9"/>
        <v>29</v>
      </c>
      <c r="Q52" s="70">
        <f t="shared" si="9"/>
        <v>0</v>
      </c>
      <c r="R52" s="71"/>
      <c r="S52" s="74"/>
      <c r="T52" s="76"/>
      <c r="U52" s="75"/>
      <c r="V52" s="24">
        <f>SUM(V48:V51)</f>
        <v>67</v>
      </c>
    </row>
    <row r="53" spans="1:22" ht="15.75" customHeight="1" x14ac:dyDescent="0.3">
      <c r="A53" s="207">
        <v>6</v>
      </c>
      <c r="B53" s="210">
        <v>12</v>
      </c>
      <c r="C53" s="213" t="s">
        <v>115</v>
      </c>
      <c r="D53" s="216" t="s">
        <v>116</v>
      </c>
      <c r="E53" s="63">
        <v>6</v>
      </c>
      <c r="F53" s="5" t="s">
        <v>11</v>
      </c>
      <c r="G53" s="64">
        <v>15</v>
      </c>
      <c r="H53" s="64">
        <v>12</v>
      </c>
      <c r="I53" s="64">
        <v>9</v>
      </c>
      <c r="J53" s="64">
        <v>9</v>
      </c>
      <c r="K53" s="64">
        <v>0</v>
      </c>
      <c r="L53" s="64">
        <v>11</v>
      </c>
      <c r="M53" s="64">
        <v>10</v>
      </c>
      <c r="N53" s="64">
        <v>8</v>
      </c>
      <c r="O53" s="64">
        <v>12</v>
      </c>
      <c r="P53" s="64">
        <v>6</v>
      </c>
      <c r="Q53" s="64">
        <v>0</v>
      </c>
      <c r="R53" s="65"/>
      <c r="S53" s="66">
        <f>IF(E53="","",SUM(G53:Q53)-(R53))</f>
        <v>92</v>
      </c>
      <c r="T53" s="67" t="s">
        <v>18</v>
      </c>
      <c r="U53" s="227">
        <v>11</v>
      </c>
      <c r="V53" s="25">
        <f>SUM(G53:I53)</f>
        <v>36</v>
      </c>
    </row>
    <row r="54" spans="1:22" ht="15.75" customHeight="1" x14ac:dyDescent="0.3">
      <c r="A54" s="208"/>
      <c r="B54" s="211"/>
      <c r="C54" s="214"/>
      <c r="D54" s="217"/>
      <c r="E54" s="63">
        <v>16</v>
      </c>
      <c r="F54" s="6" t="s">
        <v>12</v>
      </c>
      <c r="G54" s="64">
        <v>12</v>
      </c>
      <c r="H54" s="64">
        <v>0</v>
      </c>
      <c r="I54" s="64">
        <v>6</v>
      </c>
      <c r="J54" s="64">
        <v>9</v>
      </c>
      <c r="K54" s="64">
        <v>0</v>
      </c>
      <c r="L54" s="64">
        <v>14</v>
      </c>
      <c r="M54" s="64">
        <v>9</v>
      </c>
      <c r="N54" s="64">
        <v>8</v>
      </c>
      <c r="O54" s="64">
        <v>11</v>
      </c>
      <c r="P54" s="64">
        <v>6</v>
      </c>
      <c r="Q54" s="64">
        <v>0</v>
      </c>
      <c r="R54" s="65"/>
      <c r="S54" s="68">
        <f>IF(E54="","",SUM(G54:Q54)-(R54))</f>
        <v>75</v>
      </c>
      <c r="T54" s="69"/>
      <c r="U54" s="228"/>
      <c r="V54" s="26">
        <f>SUM(G54:I54)</f>
        <v>18</v>
      </c>
    </row>
    <row r="55" spans="1:22" ht="15.75" customHeight="1" x14ac:dyDescent="0.3">
      <c r="A55" s="208"/>
      <c r="B55" s="211"/>
      <c r="C55" s="214"/>
      <c r="D55" s="217"/>
      <c r="E55" s="63">
        <v>38</v>
      </c>
      <c r="F55" s="6" t="s">
        <v>13</v>
      </c>
      <c r="G55" s="64">
        <v>14</v>
      </c>
      <c r="H55" s="64">
        <v>9</v>
      </c>
      <c r="I55" s="64">
        <v>7</v>
      </c>
      <c r="J55" s="64">
        <v>9</v>
      </c>
      <c r="K55" s="64">
        <v>9</v>
      </c>
      <c r="L55" s="64">
        <v>14</v>
      </c>
      <c r="M55" s="64">
        <v>10</v>
      </c>
      <c r="N55" s="64">
        <v>9</v>
      </c>
      <c r="O55" s="64">
        <v>11</v>
      </c>
      <c r="P55" s="64">
        <v>7</v>
      </c>
      <c r="Q55" s="64">
        <v>1</v>
      </c>
      <c r="R55" s="65"/>
      <c r="S55" s="68">
        <f>IF(E55="","",SUM(G55:Q55)-(R55))</f>
        <v>100</v>
      </c>
      <c r="T55" s="221">
        <f>(SUM(S53:S56)+T54)</f>
        <v>267</v>
      </c>
      <c r="U55" s="222"/>
      <c r="V55" s="26">
        <f>SUM(G55:I55)</f>
        <v>30</v>
      </c>
    </row>
    <row r="56" spans="1:22" ht="15.75" customHeight="1" x14ac:dyDescent="0.3">
      <c r="A56" s="208"/>
      <c r="B56" s="211"/>
      <c r="C56" s="214"/>
      <c r="D56" s="218"/>
      <c r="E56" s="63">
        <v>54</v>
      </c>
      <c r="F56" s="7" t="s">
        <v>14</v>
      </c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1"/>
      <c r="S56" s="72">
        <f>IF(E56="","",SUM(G56:Q56)-(R56))</f>
        <v>0</v>
      </c>
      <c r="T56" s="223"/>
      <c r="U56" s="224"/>
      <c r="V56" s="26">
        <f>SUM(G56:I56)</f>
        <v>0</v>
      </c>
    </row>
    <row r="57" spans="1:22" ht="15.75" customHeight="1" x14ac:dyDescent="0.25">
      <c r="A57" s="209"/>
      <c r="B57" s="212"/>
      <c r="C57" s="215"/>
      <c r="D57" s="73"/>
      <c r="E57" s="225" t="s">
        <v>31</v>
      </c>
      <c r="F57" s="226"/>
      <c r="G57" s="70">
        <f t="shared" ref="G57:Q57" si="10">SUM(G53:G56)</f>
        <v>41</v>
      </c>
      <c r="H57" s="70">
        <f t="shared" si="10"/>
        <v>21</v>
      </c>
      <c r="I57" s="70">
        <f t="shared" si="10"/>
        <v>22</v>
      </c>
      <c r="J57" s="70">
        <f t="shared" si="10"/>
        <v>27</v>
      </c>
      <c r="K57" s="70">
        <f t="shared" si="10"/>
        <v>9</v>
      </c>
      <c r="L57" s="70">
        <f t="shared" si="10"/>
        <v>39</v>
      </c>
      <c r="M57" s="70">
        <f t="shared" si="10"/>
        <v>29</v>
      </c>
      <c r="N57" s="70">
        <f t="shared" si="10"/>
        <v>25</v>
      </c>
      <c r="O57" s="70">
        <f t="shared" si="10"/>
        <v>34</v>
      </c>
      <c r="P57" s="70">
        <f t="shared" si="10"/>
        <v>19</v>
      </c>
      <c r="Q57" s="70">
        <f t="shared" si="10"/>
        <v>1</v>
      </c>
      <c r="R57" s="71"/>
      <c r="S57" s="74"/>
      <c r="T57" s="76"/>
      <c r="U57" s="75"/>
      <c r="V57" s="24">
        <f>SUM(V53:V56)</f>
        <v>84</v>
      </c>
    </row>
    <row r="58" spans="1:22" ht="15.75" customHeight="1" x14ac:dyDescent="0.3">
      <c r="A58" s="207">
        <v>7</v>
      </c>
      <c r="B58" s="210">
        <v>4</v>
      </c>
      <c r="C58" s="213" t="s">
        <v>119</v>
      </c>
      <c r="D58" s="216" t="s">
        <v>120</v>
      </c>
      <c r="E58" s="63">
        <v>9</v>
      </c>
      <c r="F58" s="5" t="s">
        <v>11</v>
      </c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5"/>
      <c r="S58" s="66" t="s">
        <v>121</v>
      </c>
      <c r="T58" s="67" t="s">
        <v>18</v>
      </c>
      <c r="U58" s="227">
        <v>12</v>
      </c>
      <c r="V58" s="25">
        <f>SUM(G58:I58)</f>
        <v>0</v>
      </c>
    </row>
    <row r="59" spans="1:22" ht="15.75" customHeight="1" x14ac:dyDescent="0.3">
      <c r="A59" s="208"/>
      <c r="B59" s="211"/>
      <c r="C59" s="214"/>
      <c r="D59" s="217"/>
      <c r="E59" s="63">
        <v>5</v>
      </c>
      <c r="F59" s="6" t="s">
        <v>12</v>
      </c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5"/>
      <c r="S59" s="68" t="s">
        <v>121</v>
      </c>
      <c r="T59" s="69"/>
      <c r="U59" s="228"/>
      <c r="V59" s="26">
        <f>SUM(G59:I59)</f>
        <v>0</v>
      </c>
    </row>
    <row r="60" spans="1:22" ht="15.75" customHeight="1" x14ac:dyDescent="0.3">
      <c r="A60" s="208"/>
      <c r="B60" s="211"/>
      <c r="C60" s="214"/>
      <c r="D60" s="217"/>
      <c r="E60" s="63">
        <v>1</v>
      </c>
      <c r="F60" s="6" t="s">
        <v>13</v>
      </c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5"/>
      <c r="S60" s="68" t="s">
        <v>121</v>
      </c>
      <c r="T60" s="221">
        <f>(SUM(S58:S61)+T59)</f>
        <v>0</v>
      </c>
      <c r="U60" s="222"/>
      <c r="V60" s="26">
        <f>SUM(G60:I60)</f>
        <v>0</v>
      </c>
    </row>
    <row r="61" spans="1:22" ht="15.75" customHeight="1" x14ac:dyDescent="0.3">
      <c r="A61" s="208"/>
      <c r="B61" s="211"/>
      <c r="C61" s="214"/>
      <c r="D61" s="218"/>
      <c r="E61" s="63">
        <v>8</v>
      </c>
      <c r="F61" s="7" t="s">
        <v>14</v>
      </c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1"/>
      <c r="S61" s="72" t="s">
        <v>121</v>
      </c>
      <c r="T61" s="223"/>
      <c r="U61" s="224"/>
      <c r="V61" s="26">
        <f>SUM(G61:I61)</f>
        <v>0</v>
      </c>
    </row>
    <row r="62" spans="1:22" ht="15.75" customHeight="1" x14ac:dyDescent="0.25">
      <c r="A62" s="209"/>
      <c r="B62" s="212"/>
      <c r="C62" s="215"/>
      <c r="D62" s="73"/>
      <c r="E62" s="225" t="s">
        <v>31</v>
      </c>
      <c r="F62" s="226"/>
      <c r="G62" s="70">
        <f t="shared" ref="G62:Q62" si="11">SUM(G58:G61)</f>
        <v>0</v>
      </c>
      <c r="H62" s="70">
        <f t="shared" si="11"/>
        <v>0</v>
      </c>
      <c r="I62" s="70">
        <f t="shared" si="11"/>
        <v>0</v>
      </c>
      <c r="J62" s="70">
        <f t="shared" si="11"/>
        <v>0</v>
      </c>
      <c r="K62" s="70">
        <f t="shared" si="11"/>
        <v>0</v>
      </c>
      <c r="L62" s="70">
        <f t="shared" si="11"/>
        <v>0</v>
      </c>
      <c r="M62" s="70">
        <f t="shared" si="11"/>
        <v>0</v>
      </c>
      <c r="N62" s="70">
        <f t="shared" si="11"/>
        <v>0</v>
      </c>
      <c r="O62" s="70">
        <f t="shared" si="11"/>
        <v>0</v>
      </c>
      <c r="P62" s="70">
        <f t="shared" si="11"/>
        <v>0</v>
      </c>
      <c r="Q62" s="70">
        <f t="shared" si="11"/>
        <v>0</v>
      </c>
      <c r="R62" s="71"/>
      <c r="S62" s="74"/>
      <c r="T62" s="76"/>
      <c r="U62" s="75"/>
      <c r="V62" s="24">
        <f>SUM(V58:V61)</f>
        <v>0</v>
      </c>
    </row>
  </sheetData>
  <mergeCells count="85">
    <mergeCell ref="A1:V1"/>
    <mergeCell ref="D18:D21"/>
    <mergeCell ref="U18:U19"/>
    <mergeCell ref="T20:U21"/>
    <mergeCell ref="U13:U14"/>
    <mergeCell ref="T15:U16"/>
    <mergeCell ref="A8:A12"/>
    <mergeCell ref="B8:B12"/>
    <mergeCell ref="C8:C12"/>
    <mergeCell ref="D8:D11"/>
    <mergeCell ref="U8:U9"/>
    <mergeCell ref="T10:U11"/>
    <mergeCell ref="E12:F12"/>
    <mergeCell ref="E22:F22"/>
    <mergeCell ref="A18:A22"/>
    <mergeCell ref="B18:B22"/>
    <mergeCell ref="C18:C22"/>
    <mergeCell ref="D13:D16"/>
    <mergeCell ref="E17:F17"/>
    <mergeCell ref="C13:C17"/>
    <mergeCell ref="A13:A17"/>
    <mergeCell ref="B13:B17"/>
    <mergeCell ref="A28:A32"/>
    <mergeCell ref="B28:B32"/>
    <mergeCell ref="C28:C32"/>
    <mergeCell ref="D28:D31"/>
    <mergeCell ref="U28:U29"/>
    <mergeCell ref="T30:U31"/>
    <mergeCell ref="E32:F32"/>
    <mergeCell ref="A33:A37"/>
    <mergeCell ref="B33:B37"/>
    <mergeCell ref="C33:C37"/>
    <mergeCell ref="D33:D36"/>
    <mergeCell ref="U33:U34"/>
    <mergeCell ref="T35:U36"/>
    <mergeCell ref="E37:F37"/>
    <mergeCell ref="A23:A27"/>
    <mergeCell ref="B23:B27"/>
    <mergeCell ref="C23:C27"/>
    <mergeCell ref="D23:D26"/>
    <mergeCell ref="U23:U24"/>
    <mergeCell ref="T25:U26"/>
    <mergeCell ref="E27:F27"/>
    <mergeCell ref="A48:A52"/>
    <mergeCell ref="B48:B52"/>
    <mergeCell ref="C48:C52"/>
    <mergeCell ref="D48:D51"/>
    <mergeCell ref="U48:U49"/>
    <mergeCell ref="T50:U51"/>
    <mergeCell ref="E52:F52"/>
    <mergeCell ref="A58:A62"/>
    <mergeCell ref="B58:B62"/>
    <mergeCell ref="C58:C62"/>
    <mergeCell ref="D58:D61"/>
    <mergeCell ref="U58:U59"/>
    <mergeCell ref="T60:U61"/>
    <mergeCell ref="E62:F62"/>
    <mergeCell ref="A3:A7"/>
    <mergeCell ref="B3:B7"/>
    <mergeCell ref="C3:C7"/>
    <mergeCell ref="D3:D6"/>
    <mergeCell ref="U3:U4"/>
    <mergeCell ref="T5:U6"/>
    <mergeCell ref="E7:F7"/>
    <mergeCell ref="A43:A47"/>
    <mergeCell ref="B43:B47"/>
    <mergeCell ref="C43:C47"/>
    <mergeCell ref="D43:D46"/>
    <mergeCell ref="U43:U44"/>
    <mergeCell ref="T45:U46"/>
    <mergeCell ref="E47:F47"/>
    <mergeCell ref="A53:A57"/>
    <mergeCell ref="B53:B57"/>
    <mergeCell ref="C53:C57"/>
    <mergeCell ref="D53:D56"/>
    <mergeCell ref="U53:U54"/>
    <mergeCell ref="T55:U56"/>
    <mergeCell ref="E57:F57"/>
    <mergeCell ref="A38:A42"/>
    <mergeCell ref="B38:B42"/>
    <mergeCell ref="C38:C42"/>
    <mergeCell ref="D38:D41"/>
    <mergeCell ref="U38:U39"/>
    <mergeCell ref="T40:U41"/>
    <mergeCell ref="E42:F42"/>
  </mergeCells>
  <phoneticPr fontId="0" type="noConversion"/>
  <printOptions gridLines="1"/>
  <pageMargins left="0.51" right="0.16" top="0.44" bottom="0.28000000000000003" header="0.24" footer="0.16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74"/>
  <sheetViews>
    <sheetView zoomScale="90" zoomScaleNormal="9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0" sqref="M10"/>
    </sheetView>
  </sheetViews>
  <sheetFormatPr defaultColWidth="9.109375" defaultRowHeight="16.5" customHeight="1" x14ac:dyDescent="0.3"/>
  <cols>
    <col min="1" max="1" width="11.6640625" style="106" customWidth="1"/>
    <col min="2" max="2" width="11.6640625" style="107" customWidth="1"/>
    <col min="3" max="3" width="30.88671875" style="108" customWidth="1"/>
    <col min="4" max="4" width="6.109375" style="109" customWidth="1"/>
    <col min="5" max="5" width="7.33203125" style="110" bestFit="1" customWidth="1"/>
    <col min="6" max="6" width="4.5546875" style="111" bestFit="1" customWidth="1"/>
    <col min="7" max="17" width="4.6640625" style="111" customWidth="1"/>
    <col min="18" max="18" width="5.44140625" style="112" customWidth="1"/>
    <col min="19" max="19" width="8.109375" style="113" bestFit="1" customWidth="1"/>
    <col min="20" max="20" width="7.6640625" style="114" customWidth="1"/>
    <col min="21" max="21" width="11.109375" style="106" customWidth="1"/>
    <col min="22" max="22" width="5.6640625" style="106" customWidth="1"/>
    <col min="23" max="16384" width="9.109375" style="105"/>
  </cols>
  <sheetData>
    <row r="1" spans="1:24" s="1" customFormat="1" ht="30" x14ac:dyDescent="0.2">
      <c r="A1" s="231" t="s">
        <v>38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43"/>
    </row>
    <row r="2" spans="1:24" s="20" customFormat="1" ht="15.75" customHeight="1" x14ac:dyDescent="0.25">
      <c r="A2" s="22" t="s">
        <v>63</v>
      </c>
      <c r="B2" s="86" t="s">
        <v>64</v>
      </c>
      <c r="C2" s="87" t="s">
        <v>65</v>
      </c>
      <c r="D2" s="88" t="s">
        <v>30</v>
      </c>
      <c r="E2" s="89" t="s">
        <v>0</v>
      </c>
      <c r="F2" s="90" t="s">
        <v>1</v>
      </c>
      <c r="G2" s="57" t="s">
        <v>2</v>
      </c>
      <c r="H2" s="57" t="s">
        <v>3</v>
      </c>
      <c r="I2" s="57" t="s">
        <v>4</v>
      </c>
      <c r="J2" s="57" t="s">
        <v>22</v>
      </c>
      <c r="K2" s="57" t="s">
        <v>23</v>
      </c>
      <c r="L2" s="57" t="s">
        <v>24</v>
      </c>
      <c r="M2" s="57" t="s">
        <v>25</v>
      </c>
      <c r="N2" s="57" t="s">
        <v>26</v>
      </c>
      <c r="O2" s="57" t="s">
        <v>19</v>
      </c>
      <c r="P2" s="57" t="s">
        <v>21</v>
      </c>
      <c r="Q2" s="57" t="s">
        <v>17</v>
      </c>
      <c r="R2" s="91" t="s">
        <v>9</v>
      </c>
      <c r="S2" s="59" t="s">
        <v>15</v>
      </c>
      <c r="T2" s="60" t="s">
        <v>16</v>
      </c>
      <c r="U2" s="92" t="s">
        <v>10</v>
      </c>
      <c r="V2" s="20" t="s">
        <v>32</v>
      </c>
      <c r="W2" s="4"/>
      <c r="X2" s="4"/>
    </row>
    <row r="3" spans="1:24" s="1" customFormat="1" ht="16.5" customHeight="1" x14ac:dyDescent="0.3">
      <c r="A3" s="207">
        <v>45</v>
      </c>
      <c r="B3" s="239">
        <v>10</v>
      </c>
      <c r="C3" s="234" t="s">
        <v>165</v>
      </c>
      <c r="D3" s="236" t="s">
        <v>170</v>
      </c>
      <c r="E3" s="93">
        <v>34</v>
      </c>
      <c r="F3" s="94" t="s">
        <v>27</v>
      </c>
      <c r="G3" s="95">
        <v>19</v>
      </c>
      <c r="H3" s="95">
        <v>0</v>
      </c>
      <c r="I3" s="95">
        <v>8</v>
      </c>
      <c r="J3" s="95">
        <v>9</v>
      </c>
      <c r="K3" s="95">
        <v>9</v>
      </c>
      <c r="L3" s="95">
        <v>15</v>
      </c>
      <c r="M3" s="95">
        <v>10</v>
      </c>
      <c r="N3" s="95">
        <v>10</v>
      </c>
      <c r="O3" s="95">
        <v>12</v>
      </c>
      <c r="P3" s="95">
        <v>6</v>
      </c>
      <c r="Q3" s="95">
        <v>0</v>
      </c>
      <c r="R3" s="96"/>
      <c r="S3" s="97">
        <f>SUM(G3:Q3)-R3</f>
        <v>98</v>
      </c>
      <c r="T3" s="21"/>
      <c r="U3" s="241">
        <v>1</v>
      </c>
      <c r="V3" s="27">
        <f t="shared" ref="V3:V20" si="0">SUM(G3:I3)</f>
        <v>27</v>
      </c>
      <c r="W3" s="28" t="s">
        <v>33</v>
      </c>
    </row>
    <row r="4" spans="1:24" s="1" customFormat="1" ht="16.5" customHeight="1" x14ac:dyDescent="0.3">
      <c r="A4" s="209"/>
      <c r="B4" s="240"/>
      <c r="C4" s="235"/>
      <c r="D4" s="218"/>
      <c r="E4" s="93">
        <v>10</v>
      </c>
      <c r="F4" s="99" t="s">
        <v>28</v>
      </c>
      <c r="G4" s="70">
        <v>23</v>
      </c>
      <c r="H4" s="70">
        <v>9</v>
      </c>
      <c r="I4" s="70">
        <v>0</v>
      </c>
      <c r="J4" s="70">
        <v>9</v>
      </c>
      <c r="K4" s="70">
        <v>9</v>
      </c>
      <c r="L4" s="70">
        <v>14</v>
      </c>
      <c r="M4" s="70">
        <v>12</v>
      </c>
      <c r="N4" s="70">
        <v>9</v>
      </c>
      <c r="O4" s="70">
        <v>11</v>
      </c>
      <c r="P4" s="70">
        <v>7</v>
      </c>
      <c r="Q4" s="70">
        <v>5</v>
      </c>
      <c r="R4" s="100"/>
      <c r="S4" s="174">
        <f>SUM(G4:Q4)-R4</f>
        <v>108</v>
      </c>
      <c r="T4" s="104">
        <f>IF(E3="",0,(SUM(S3+S4)))</f>
        <v>206</v>
      </c>
      <c r="U4" s="242"/>
      <c r="V4" s="31">
        <f t="shared" si="0"/>
        <v>32</v>
      </c>
      <c r="W4" s="29">
        <f>SUM(V3:V4)</f>
        <v>59</v>
      </c>
    </row>
    <row r="5" spans="1:24" ht="16.5" customHeight="1" x14ac:dyDescent="0.3">
      <c r="A5" s="207">
        <v>34</v>
      </c>
      <c r="B5" s="232">
        <v>5</v>
      </c>
      <c r="C5" s="234" t="s">
        <v>111</v>
      </c>
      <c r="D5" s="236" t="s">
        <v>112</v>
      </c>
      <c r="E5" s="93">
        <v>13</v>
      </c>
      <c r="F5" s="94" t="s">
        <v>27</v>
      </c>
      <c r="G5" s="95">
        <v>13</v>
      </c>
      <c r="H5" s="95">
        <v>10</v>
      </c>
      <c r="I5" s="95">
        <v>6</v>
      </c>
      <c r="J5" s="95">
        <v>9</v>
      </c>
      <c r="K5" s="95">
        <v>15</v>
      </c>
      <c r="L5" s="95">
        <v>13</v>
      </c>
      <c r="M5" s="95">
        <v>8</v>
      </c>
      <c r="N5" s="95">
        <v>9</v>
      </c>
      <c r="O5" s="95">
        <v>10</v>
      </c>
      <c r="P5" s="95">
        <v>9</v>
      </c>
      <c r="Q5" s="95">
        <v>1</v>
      </c>
      <c r="R5" s="96"/>
      <c r="S5" s="97">
        <f>SUM(G5:Q5)-R5</f>
        <v>103</v>
      </c>
      <c r="T5" s="21"/>
      <c r="U5" s="241">
        <v>2</v>
      </c>
      <c r="V5" s="27">
        <f t="shared" si="0"/>
        <v>29</v>
      </c>
      <c r="W5" s="28" t="s">
        <v>33</v>
      </c>
    </row>
    <row r="6" spans="1:24" ht="16.5" customHeight="1" x14ac:dyDescent="0.3">
      <c r="A6" s="209"/>
      <c r="B6" s="233"/>
      <c r="C6" s="235"/>
      <c r="D6" s="218"/>
      <c r="E6" s="93">
        <v>80</v>
      </c>
      <c r="F6" s="99" t="s">
        <v>28</v>
      </c>
      <c r="G6" s="70">
        <v>16</v>
      </c>
      <c r="H6" s="70">
        <v>9</v>
      </c>
      <c r="I6" s="70">
        <v>6</v>
      </c>
      <c r="J6" s="70">
        <v>9</v>
      </c>
      <c r="K6" s="70">
        <v>12</v>
      </c>
      <c r="L6" s="70">
        <v>12</v>
      </c>
      <c r="M6" s="70">
        <v>9</v>
      </c>
      <c r="N6" s="70">
        <v>9</v>
      </c>
      <c r="O6" s="70">
        <v>9</v>
      </c>
      <c r="P6" s="70">
        <v>11</v>
      </c>
      <c r="Q6" s="70">
        <v>1</v>
      </c>
      <c r="R6" s="100"/>
      <c r="S6" s="101">
        <f>SUM(G6:Q6)-R6</f>
        <v>103</v>
      </c>
      <c r="T6" s="102">
        <f>IF(E5="",0,(SUM(S5+S6)))</f>
        <v>206</v>
      </c>
      <c r="U6" s="242"/>
      <c r="V6" s="31">
        <f t="shared" si="0"/>
        <v>31</v>
      </c>
      <c r="W6" s="29">
        <f>SUM(V5:V6)</f>
        <v>60</v>
      </c>
    </row>
    <row r="7" spans="1:24" s="1" customFormat="1" ht="16.5" customHeight="1" x14ac:dyDescent="0.3">
      <c r="A7" s="207">
        <v>54</v>
      </c>
      <c r="B7" s="232">
        <v>15</v>
      </c>
      <c r="C7" s="234" t="s">
        <v>178</v>
      </c>
      <c r="D7" s="236" t="s">
        <v>179</v>
      </c>
      <c r="E7" s="93">
        <v>9</v>
      </c>
      <c r="F7" s="94" t="s">
        <v>27</v>
      </c>
      <c r="G7" s="95">
        <v>16</v>
      </c>
      <c r="H7" s="95">
        <v>9</v>
      </c>
      <c r="I7" s="95">
        <v>7</v>
      </c>
      <c r="J7" s="95">
        <v>8</v>
      </c>
      <c r="K7" s="95">
        <v>13</v>
      </c>
      <c r="L7" s="95">
        <v>14</v>
      </c>
      <c r="M7" s="95">
        <v>11</v>
      </c>
      <c r="N7" s="95">
        <v>9</v>
      </c>
      <c r="O7" s="95">
        <v>9</v>
      </c>
      <c r="P7" s="95">
        <v>11</v>
      </c>
      <c r="Q7" s="95">
        <v>2</v>
      </c>
      <c r="R7" s="96"/>
      <c r="S7" s="97">
        <f t="shared" ref="S7:S8" si="1">SUM(G7:Q7)-R7</f>
        <v>109</v>
      </c>
      <c r="T7" s="21"/>
      <c r="U7" s="241">
        <v>3</v>
      </c>
      <c r="V7" s="27">
        <f t="shared" si="0"/>
        <v>32</v>
      </c>
      <c r="W7" s="28" t="s">
        <v>33</v>
      </c>
    </row>
    <row r="8" spans="1:24" s="1" customFormat="1" ht="16.5" customHeight="1" x14ac:dyDescent="0.3">
      <c r="A8" s="209"/>
      <c r="B8" s="233"/>
      <c r="C8" s="235"/>
      <c r="D8" s="218"/>
      <c r="E8" s="93">
        <v>31</v>
      </c>
      <c r="F8" s="99" t="s">
        <v>28</v>
      </c>
      <c r="G8" s="70">
        <v>15</v>
      </c>
      <c r="H8" s="70">
        <v>0</v>
      </c>
      <c r="I8" s="70">
        <v>7</v>
      </c>
      <c r="J8" s="70">
        <v>9</v>
      </c>
      <c r="K8" s="70">
        <v>12</v>
      </c>
      <c r="L8" s="70">
        <v>12</v>
      </c>
      <c r="M8" s="70">
        <v>9</v>
      </c>
      <c r="N8" s="70">
        <v>10</v>
      </c>
      <c r="O8" s="70">
        <v>8</v>
      </c>
      <c r="P8" s="70">
        <v>11</v>
      </c>
      <c r="Q8" s="70">
        <v>0</v>
      </c>
      <c r="R8" s="100"/>
      <c r="S8" s="174">
        <f t="shared" si="1"/>
        <v>93</v>
      </c>
      <c r="T8" s="102">
        <f>IF(E7="",0,(SUM(S7+S8)))</f>
        <v>202</v>
      </c>
      <c r="U8" s="242"/>
      <c r="V8" s="31">
        <f t="shared" si="0"/>
        <v>22</v>
      </c>
      <c r="W8" s="29">
        <f>SUM(V7:V8)</f>
        <v>54</v>
      </c>
    </row>
    <row r="9" spans="1:24" s="1" customFormat="1" ht="16.5" customHeight="1" x14ac:dyDescent="0.3">
      <c r="A9" s="207">
        <v>50</v>
      </c>
      <c r="B9" s="232">
        <v>13</v>
      </c>
      <c r="C9" s="234" t="s">
        <v>175</v>
      </c>
      <c r="D9" s="236" t="s">
        <v>176</v>
      </c>
      <c r="E9" s="93">
        <v>5</v>
      </c>
      <c r="F9" s="94" t="s">
        <v>27</v>
      </c>
      <c r="G9" s="95">
        <v>15</v>
      </c>
      <c r="H9" s="95">
        <v>9</v>
      </c>
      <c r="I9" s="95">
        <v>6</v>
      </c>
      <c r="J9" s="95">
        <v>9</v>
      </c>
      <c r="K9" s="95">
        <v>9</v>
      </c>
      <c r="L9" s="95">
        <v>13</v>
      </c>
      <c r="M9" s="95">
        <v>9</v>
      </c>
      <c r="N9" s="95">
        <v>9</v>
      </c>
      <c r="O9" s="95">
        <v>10</v>
      </c>
      <c r="P9" s="95">
        <v>10</v>
      </c>
      <c r="Q9" s="95">
        <v>1</v>
      </c>
      <c r="R9" s="96"/>
      <c r="S9" s="97">
        <f t="shared" ref="S9:S20" si="2">SUM(G9:Q9)-R9</f>
        <v>100</v>
      </c>
      <c r="T9" s="21"/>
      <c r="U9" s="237">
        <v>4</v>
      </c>
      <c r="V9" s="27">
        <f t="shared" si="0"/>
        <v>30</v>
      </c>
      <c r="W9" s="28" t="s">
        <v>33</v>
      </c>
    </row>
    <row r="10" spans="1:24" s="1" customFormat="1" ht="16.5" customHeight="1" x14ac:dyDescent="0.3">
      <c r="A10" s="209"/>
      <c r="B10" s="233"/>
      <c r="C10" s="235"/>
      <c r="D10" s="218"/>
      <c r="E10" s="93">
        <v>7</v>
      </c>
      <c r="F10" s="99" t="s">
        <v>28</v>
      </c>
      <c r="G10" s="70">
        <v>15</v>
      </c>
      <c r="H10" s="70">
        <v>9</v>
      </c>
      <c r="I10" s="70">
        <v>7</v>
      </c>
      <c r="J10" s="70">
        <v>8</v>
      </c>
      <c r="K10" s="70">
        <v>12</v>
      </c>
      <c r="L10" s="70">
        <v>14</v>
      </c>
      <c r="M10" s="70">
        <v>8</v>
      </c>
      <c r="N10" s="70">
        <v>9</v>
      </c>
      <c r="O10" s="70">
        <v>9</v>
      </c>
      <c r="P10" s="70">
        <v>10</v>
      </c>
      <c r="Q10" s="70">
        <v>1</v>
      </c>
      <c r="R10" s="100"/>
      <c r="S10" s="101">
        <f t="shared" si="2"/>
        <v>102</v>
      </c>
      <c r="T10" s="102">
        <f>IF(E9="",0,(SUM(S9+S10)))</f>
        <v>202</v>
      </c>
      <c r="U10" s="238"/>
      <c r="V10" s="31">
        <f t="shared" si="0"/>
        <v>31</v>
      </c>
      <c r="W10" s="29">
        <f>SUM(V9:V10)</f>
        <v>61</v>
      </c>
    </row>
    <row r="11" spans="1:24" s="1" customFormat="1" ht="16.5" customHeight="1" x14ac:dyDescent="0.3">
      <c r="A11" s="207">
        <v>30</v>
      </c>
      <c r="B11" s="239">
        <v>3</v>
      </c>
      <c r="C11" s="234" t="s">
        <v>157</v>
      </c>
      <c r="D11" s="236" t="s">
        <v>158</v>
      </c>
      <c r="E11" s="93">
        <v>26</v>
      </c>
      <c r="F11" s="94" t="s">
        <v>27</v>
      </c>
      <c r="G11" s="95">
        <v>15</v>
      </c>
      <c r="H11" s="95">
        <v>9</v>
      </c>
      <c r="I11" s="95">
        <v>6</v>
      </c>
      <c r="J11" s="95">
        <v>9</v>
      </c>
      <c r="K11" s="95">
        <v>13</v>
      </c>
      <c r="L11" s="95">
        <v>11</v>
      </c>
      <c r="M11" s="95">
        <v>9</v>
      </c>
      <c r="N11" s="95">
        <v>9</v>
      </c>
      <c r="O11" s="95">
        <v>7</v>
      </c>
      <c r="P11" s="95">
        <v>10</v>
      </c>
      <c r="Q11" s="95">
        <v>1</v>
      </c>
      <c r="R11" s="96"/>
      <c r="S11" s="97">
        <f t="shared" si="2"/>
        <v>99</v>
      </c>
      <c r="T11" s="21"/>
      <c r="U11" s="237">
        <v>5</v>
      </c>
      <c r="V11" s="27">
        <f t="shared" si="0"/>
        <v>30</v>
      </c>
      <c r="W11" s="28" t="s">
        <v>33</v>
      </c>
    </row>
    <row r="12" spans="1:24" s="1" customFormat="1" ht="16.5" customHeight="1" x14ac:dyDescent="0.3">
      <c r="A12" s="209"/>
      <c r="B12" s="240"/>
      <c r="C12" s="235"/>
      <c r="D12" s="218"/>
      <c r="E12" s="93">
        <v>43</v>
      </c>
      <c r="F12" s="99" t="s">
        <v>28</v>
      </c>
      <c r="G12" s="70">
        <v>14</v>
      </c>
      <c r="H12" s="70">
        <v>9</v>
      </c>
      <c r="I12" s="70">
        <v>6</v>
      </c>
      <c r="J12" s="70">
        <v>9</v>
      </c>
      <c r="K12" s="70">
        <v>15</v>
      </c>
      <c r="L12" s="70">
        <v>13</v>
      </c>
      <c r="M12" s="70">
        <v>9</v>
      </c>
      <c r="N12" s="70">
        <v>10</v>
      </c>
      <c r="O12" s="70">
        <v>9</v>
      </c>
      <c r="P12" s="70">
        <v>7</v>
      </c>
      <c r="Q12" s="70">
        <v>1</v>
      </c>
      <c r="R12" s="100"/>
      <c r="S12" s="174">
        <f t="shared" si="2"/>
        <v>102</v>
      </c>
      <c r="T12" s="104">
        <f>IF(E11="",0,(SUM(S11+S12)))</f>
        <v>201</v>
      </c>
      <c r="U12" s="238"/>
      <c r="V12" s="31">
        <f t="shared" si="0"/>
        <v>29</v>
      </c>
      <c r="W12" s="29">
        <f>SUM(V11:V12)</f>
        <v>59</v>
      </c>
    </row>
    <row r="13" spans="1:24" s="1" customFormat="1" ht="16.5" customHeight="1" x14ac:dyDescent="0.3">
      <c r="A13" s="207">
        <v>42</v>
      </c>
      <c r="B13" s="232">
        <v>9</v>
      </c>
      <c r="C13" s="234" t="s">
        <v>167</v>
      </c>
      <c r="D13" s="236" t="s">
        <v>168</v>
      </c>
      <c r="E13" s="93">
        <v>86</v>
      </c>
      <c r="F13" s="94" t="s">
        <v>27</v>
      </c>
      <c r="G13" s="95">
        <v>12</v>
      </c>
      <c r="H13" s="95">
        <v>11</v>
      </c>
      <c r="I13" s="95">
        <v>0</v>
      </c>
      <c r="J13" s="95">
        <v>9</v>
      </c>
      <c r="K13" s="95">
        <v>10</v>
      </c>
      <c r="L13" s="95">
        <v>14</v>
      </c>
      <c r="M13" s="95">
        <v>8</v>
      </c>
      <c r="N13" s="95">
        <v>10</v>
      </c>
      <c r="O13" s="95">
        <v>10</v>
      </c>
      <c r="P13" s="95">
        <v>9</v>
      </c>
      <c r="Q13" s="95">
        <v>0</v>
      </c>
      <c r="R13" s="96"/>
      <c r="S13" s="97">
        <f t="shared" si="2"/>
        <v>93</v>
      </c>
      <c r="T13" s="21"/>
      <c r="U13" s="237">
        <v>6</v>
      </c>
      <c r="V13" s="27">
        <f t="shared" si="0"/>
        <v>23</v>
      </c>
      <c r="W13" s="28" t="s">
        <v>33</v>
      </c>
    </row>
    <row r="14" spans="1:24" s="1" customFormat="1" ht="16.5" customHeight="1" x14ac:dyDescent="0.3">
      <c r="A14" s="209"/>
      <c r="B14" s="233"/>
      <c r="C14" s="235"/>
      <c r="D14" s="218"/>
      <c r="E14" s="93">
        <v>84</v>
      </c>
      <c r="F14" s="99" t="s">
        <v>28</v>
      </c>
      <c r="G14" s="70">
        <v>18</v>
      </c>
      <c r="H14" s="70">
        <v>10</v>
      </c>
      <c r="I14" s="70">
        <v>0</v>
      </c>
      <c r="J14" s="70">
        <v>9</v>
      </c>
      <c r="K14" s="70">
        <v>12</v>
      </c>
      <c r="L14" s="70">
        <v>14</v>
      </c>
      <c r="M14" s="70">
        <v>9</v>
      </c>
      <c r="N14" s="70">
        <v>9</v>
      </c>
      <c r="O14" s="70">
        <v>10</v>
      </c>
      <c r="P14" s="70">
        <v>11</v>
      </c>
      <c r="Q14" s="70">
        <v>3</v>
      </c>
      <c r="R14" s="100"/>
      <c r="S14" s="174">
        <f t="shared" si="2"/>
        <v>105</v>
      </c>
      <c r="T14" s="102">
        <f>IF(E13="",0,(SUM(S13+S14)))</f>
        <v>198</v>
      </c>
      <c r="U14" s="238"/>
      <c r="V14" s="31">
        <f t="shared" si="0"/>
        <v>28</v>
      </c>
      <c r="W14" s="29">
        <f>SUM(V13:V14)</f>
        <v>51</v>
      </c>
    </row>
    <row r="15" spans="1:24" s="1" customFormat="1" ht="16.5" customHeight="1" x14ac:dyDescent="0.3">
      <c r="A15" s="207">
        <v>40</v>
      </c>
      <c r="B15" s="232">
        <v>8</v>
      </c>
      <c r="C15" s="234" t="s">
        <v>167</v>
      </c>
      <c r="D15" s="236" t="s">
        <v>168</v>
      </c>
      <c r="E15" s="93">
        <v>98</v>
      </c>
      <c r="F15" s="94" t="s">
        <v>27</v>
      </c>
      <c r="G15" s="95">
        <v>13</v>
      </c>
      <c r="H15" s="95">
        <v>11</v>
      </c>
      <c r="I15" s="95">
        <v>0</v>
      </c>
      <c r="J15" s="95">
        <v>10</v>
      </c>
      <c r="K15" s="95">
        <v>12</v>
      </c>
      <c r="L15" s="95">
        <v>12</v>
      </c>
      <c r="M15" s="95">
        <v>9</v>
      </c>
      <c r="N15" s="95">
        <v>10</v>
      </c>
      <c r="O15" s="95">
        <v>9</v>
      </c>
      <c r="P15" s="95">
        <v>11</v>
      </c>
      <c r="Q15" s="95">
        <v>0</v>
      </c>
      <c r="R15" s="96"/>
      <c r="S15" s="97">
        <f t="shared" si="2"/>
        <v>97</v>
      </c>
      <c r="T15" s="21"/>
      <c r="U15" s="237">
        <v>7</v>
      </c>
      <c r="V15" s="27">
        <f t="shared" si="0"/>
        <v>24</v>
      </c>
      <c r="W15" s="28" t="s">
        <v>33</v>
      </c>
    </row>
    <row r="16" spans="1:24" s="1" customFormat="1" ht="16.5" customHeight="1" x14ac:dyDescent="0.3">
      <c r="A16" s="209"/>
      <c r="B16" s="233"/>
      <c r="C16" s="235"/>
      <c r="D16" s="218"/>
      <c r="E16" s="93">
        <v>79</v>
      </c>
      <c r="F16" s="99" t="s">
        <v>28</v>
      </c>
      <c r="G16" s="70">
        <v>12</v>
      </c>
      <c r="H16" s="70">
        <v>13</v>
      </c>
      <c r="I16" s="70">
        <v>7</v>
      </c>
      <c r="J16" s="70">
        <v>9</v>
      </c>
      <c r="K16" s="70">
        <v>12</v>
      </c>
      <c r="L16" s="70">
        <v>11</v>
      </c>
      <c r="M16" s="70">
        <v>8</v>
      </c>
      <c r="N16" s="70">
        <v>9</v>
      </c>
      <c r="O16" s="70">
        <v>7</v>
      </c>
      <c r="P16" s="70">
        <v>12</v>
      </c>
      <c r="Q16" s="70">
        <v>1</v>
      </c>
      <c r="R16" s="100"/>
      <c r="S16" s="174">
        <f t="shared" si="2"/>
        <v>101</v>
      </c>
      <c r="T16" s="102">
        <f>IF(E15="",0,(SUM(S15+S16)))</f>
        <v>198</v>
      </c>
      <c r="U16" s="238"/>
      <c r="V16" s="31">
        <f t="shared" si="0"/>
        <v>32</v>
      </c>
      <c r="W16" s="29">
        <f>SUM(V15:V16)</f>
        <v>56</v>
      </c>
    </row>
    <row r="17" spans="1:23" s="1" customFormat="1" ht="16.5" customHeight="1" x14ac:dyDescent="0.3">
      <c r="A17" s="207">
        <v>46</v>
      </c>
      <c r="B17" s="232">
        <v>11</v>
      </c>
      <c r="C17" s="234" t="s">
        <v>165</v>
      </c>
      <c r="D17" s="236" t="s">
        <v>171</v>
      </c>
      <c r="E17" s="93">
        <v>16</v>
      </c>
      <c r="F17" s="94" t="s">
        <v>27</v>
      </c>
      <c r="G17" s="95">
        <v>19</v>
      </c>
      <c r="H17" s="95">
        <v>0</v>
      </c>
      <c r="I17" s="95">
        <v>7</v>
      </c>
      <c r="J17" s="95">
        <v>8</v>
      </c>
      <c r="K17" s="95">
        <v>9</v>
      </c>
      <c r="L17" s="95">
        <v>12</v>
      </c>
      <c r="M17" s="95">
        <v>9</v>
      </c>
      <c r="N17" s="95">
        <v>10</v>
      </c>
      <c r="O17" s="95">
        <v>9</v>
      </c>
      <c r="P17" s="95">
        <v>6</v>
      </c>
      <c r="Q17" s="95">
        <v>0</v>
      </c>
      <c r="R17" s="96">
        <v>1</v>
      </c>
      <c r="S17" s="97">
        <f t="shared" si="2"/>
        <v>88</v>
      </c>
      <c r="T17" s="21"/>
      <c r="U17" s="237">
        <v>8</v>
      </c>
      <c r="V17" s="27">
        <f t="shared" si="0"/>
        <v>26</v>
      </c>
      <c r="W17" s="28" t="s">
        <v>33</v>
      </c>
    </row>
    <row r="18" spans="1:23" s="1" customFormat="1" ht="16.5" customHeight="1" x14ac:dyDescent="0.3">
      <c r="A18" s="209"/>
      <c r="B18" s="233"/>
      <c r="C18" s="235"/>
      <c r="D18" s="218"/>
      <c r="E18" s="93">
        <v>7</v>
      </c>
      <c r="F18" s="99" t="s">
        <v>28</v>
      </c>
      <c r="G18" s="70">
        <v>21</v>
      </c>
      <c r="H18" s="70">
        <v>9</v>
      </c>
      <c r="I18" s="70">
        <v>6</v>
      </c>
      <c r="J18" s="70">
        <v>9</v>
      </c>
      <c r="K18" s="70">
        <v>9</v>
      </c>
      <c r="L18" s="70">
        <v>13</v>
      </c>
      <c r="M18" s="70">
        <v>10</v>
      </c>
      <c r="N18" s="70">
        <v>11</v>
      </c>
      <c r="O18" s="70">
        <v>10</v>
      </c>
      <c r="P18" s="70">
        <v>6</v>
      </c>
      <c r="Q18" s="70">
        <v>4</v>
      </c>
      <c r="R18" s="100"/>
      <c r="S18" s="174">
        <f t="shared" si="2"/>
        <v>108</v>
      </c>
      <c r="T18" s="102">
        <f>IF(E17="",0,(SUM(S17+S18)))</f>
        <v>196</v>
      </c>
      <c r="U18" s="238"/>
      <c r="V18" s="31">
        <f t="shared" si="0"/>
        <v>36</v>
      </c>
      <c r="W18" s="29">
        <f>SUM(V17:V18)</f>
        <v>62</v>
      </c>
    </row>
    <row r="19" spans="1:23" s="1" customFormat="1" ht="19.5" customHeight="1" x14ac:dyDescent="0.3">
      <c r="A19" s="207">
        <v>38</v>
      </c>
      <c r="B19" s="239">
        <v>7</v>
      </c>
      <c r="C19" s="234" t="s">
        <v>159</v>
      </c>
      <c r="D19" s="236" t="s">
        <v>160</v>
      </c>
      <c r="E19" s="93">
        <v>30</v>
      </c>
      <c r="F19" s="94" t="s">
        <v>27</v>
      </c>
      <c r="G19" s="95">
        <v>12</v>
      </c>
      <c r="H19" s="95">
        <v>13</v>
      </c>
      <c r="I19" s="95">
        <v>6</v>
      </c>
      <c r="J19" s="95">
        <v>9</v>
      </c>
      <c r="K19" s="95">
        <v>9</v>
      </c>
      <c r="L19" s="95">
        <v>13</v>
      </c>
      <c r="M19" s="95">
        <v>9</v>
      </c>
      <c r="N19" s="95">
        <v>9</v>
      </c>
      <c r="O19" s="95">
        <v>10</v>
      </c>
      <c r="P19" s="95">
        <v>7</v>
      </c>
      <c r="Q19" s="95">
        <v>0</v>
      </c>
      <c r="R19" s="96"/>
      <c r="S19" s="97">
        <f t="shared" si="2"/>
        <v>97</v>
      </c>
      <c r="T19" s="21"/>
      <c r="U19" s="237">
        <v>9</v>
      </c>
      <c r="V19" s="27">
        <f t="shared" si="0"/>
        <v>31</v>
      </c>
      <c r="W19" s="28" t="s">
        <v>33</v>
      </c>
    </row>
    <row r="20" spans="1:23" s="1" customFormat="1" ht="16.5" customHeight="1" x14ac:dyDescent="0.3">
      <c r="A20" s="209"/>
      <c r="B20" s="240"/>
      <c r="C20" s="235"/>
      <c r="D20" s="218"/>
      <c r="E20" s="93">
        <v>26</v>
      </c>
      <c r="F20" s="99" t="s">
        <v>28</v>
      </c>
      <c r="G20" s="70">
        <v>12</v>
      </c>
      <c r="H20" s="70">
        <v>11</v>
      </c>
      <c r="I20" s="70">
        <v>9</v>
      </c>
      <c r="J20" s="70">
        <v>9</v>
      </c>
      <c r="K20" s="70">
        <v>9</v>
      </c>
      <c r="L20" s="70">
        <v>14</v>
      </c>
      <c r="M20" s="70">
        <v>9</v>
      </c>
      <c r="N20" s="70">
        <v>8</v>
      </c>
      <c r="O20" s="70">
        <v>11</v>
      </c>
      <c r="P20" s="70">
        <v>6</v>
      </c>
      <c r="Q20" s="70">
        <v>0</v>
      </c>
      <c r="R20" s="100"/>
      <c r="S20" s="174">
        <f t="shared" si="2"/>
        <v>98</v>
      </c>
      <c r="T20" s="104">
        <f>IF(E19="",0,(SUM(S19+S20)))</f>
        <v>195</v>
      </c>
      <c r="U20" s="238"/>
      <c r="V20" s="31">
        <f t="shared" si="0"/>
        <v>32</v>
      </c>
      <c r="W20" s="29">
        <f>SUM(V19:V20)</f>
        <v>63</v>
      </c>
    </row>
    <row r="21" spans="1:23" s="1" customFormat="1" ht="16.5" customHeight="1" x14ac:dyDescent="0.3">
      <c r="A21" s="207">
        <v>27</v>
      </c>
      <c r="B21" s="232">
        <v>1</v>
      </c>
      <c r="C21" s="234" t="s">
        <v>109</v>
      </c>
      <c r="D21" s="236" t="s">
        <v>110</v>
      </c>
      <c r="E21" s="93">
        <v>27</v>
      </c>
      <c r="F21" s="94" t="s">
        <v>27</v>
      </c>
      <c r="G21" s="95">
        <v>18</v>
      </c>
      <c r="H21" s="95">
        <v>0</v>
      </c>
      <c r="I21" s="95">
        <v>7</v>
      </c>
      <c r="J21" s="95">
        <v>10</v>
      </c>
      <c r="K21" s="95">
        <v>14</v>
      </c>
      <c r="L21" s="95">
        <v>14</v>
      </c>
      <c r="M21" s="95">
        <v>9</v>
      </c>
      <c r="N21" s="95">
        <v>10</v>
      </c>
      <c r="O21" s="95">
        <v>9</v>
      </c>
      <c r="P21" s="95">
        <v>7</v>
      </c>
      <c r="Q21" s="95">
        <v>0</v>
      </c>
      <c r="R21" s="96"/>
      <c r="S21" s="97">
        <f t="shared" ref="S21:S22" si="3">SUM(G21:Q21)-R21</f>
        <v>98</v>
      </c>
      <c r="T21" s="21"/>
      <c r="U21" s="237">
        <v>10</v>
      </c>
      <c r="V21" s="27">
        <f t="shared" ref="V21:V22" si="4">SUM(G21:I21)</f>
        <v>25</v>
      </c>
      <c r="W21" s="28" t="s">
        <v>33</v>
      </c>
    </row>
    <row r="22" spans="1:23" s="1" customFormat="1" ht="16.5" customHeight="1" x14ac:dyDescent="0.3">
      <c r="A22" s="209"/>
      <c r="B22" s="233"/>
      <c r="C22" s="235"/>
      <c r="D22" s="218"/>
      <c r="E22" s="93">
        <v>26</v>
      </c>
      <c r="F22" s="99" t="s">
        <v>28</v>
      </c>
      <c r="G22" s="70">
        <v>17</v>
      </c>
      <c r="H22" s="70">
        <v>0</v>
      </c>
      <c r="I22" s="70">
        <v>6</v>
      </c>
      <c r="J22" s="70">
        <v>9</v>
      </c>
      <c r="K22" s="70">
        <v>12</v>
      </c>
      <c r="L22" s="70">
        <v>13</v>
      </c>
      <c r="M22" s="70">
        <v>9</v>
      </c>
      <c r="N22" s="70">
        <v>9</v>
      </c>
      <c r="O22" s="70">
        <v>10</v>
      </c>
      <c r="P22" s="70">
        <v>9</v>
      </c>
      <c r="Q22" s="70">
        <v>0</v>
      </c>
      <c r="R22" s="100"/>
      <c r="S22" s="101">
        <f t="shared" si="3"/>
        <v>94</v>
      </c>
      <c r="T22" s="102">
        <f>IF(E21="",0,(SUM(S21+S22)))</f>
        <v>192</v>
      </c>
      <c r="U22" s="238"/>
      <c r="V22" s="31">
        <f t="shared" si="4"/>
        <v>23</v>
      </c>
      <c r="W22" s="29">
        <f>SUM(V21:V22)</f>
        <v>48</v>
      </c>
    </row>
    <row r="23" spans="1:23" s="1" customFormat="1" ht="16.5" customHeight="1" x14ac:dyDescent="0.3">
      <c r="A23" s="207">
        <v>48</v>
      </c>
      <c r="B23" s="239">
        <v>12</v>
      </c>
      <c r="C23" s="234" t="s">
        <v>173</v>
      </c>
      <c r="D23" s="236" t="s">
        <v>174</v>
      </c>
      <c r="E23" s="93">
        <v>135</v>
      </c>
      <c r="F23" s="94" t="s">
        <v>27</v>
      </c>
      <c r="G23" s="95">
        <v>12</v>
      </c>
      <c r="H23" s="95">
        <v>11</v>
      </c>
      <c r="I23" s="95">
        <v>0</v>
      </c>
      <c r="J23" s="95">
        <v>9</v>
      </c>
      <c r="K23" s="95">
        <v>0</v>
      </c>
      <c r="L23" s="95">
        <v>12</v>
      </c>
      <c r="M23" s="95">
        <v>8</v>
      </c>
      <c r="N23" s="95">
        <v>9</v>
      </c>
      <c r="O23" s="95">
        <v>11</v>
      </c>
      <c r="P23" s="95">
        <v>9</v>
      </c>
      <c r="Q23" s="95">
        <v>0</v>
      </c>
      <c r="R23" s="96"/>
      <c r="S23" s="97">
        <f t="shared" ref="S23:S24" si="5">SUM(G23:Q23)-R23</f>
        <v>81</v>
      </c>
      <c r="T23" s="21"/>
      <c r="U23" s="237">
        <v>11</v>
      </c>
      <c r="V23" s="27">
        <f t="shared" ref="V23:V44" si="6">SUM(G23:I23)</f>
        <v>23</v>
      </c>
      <c r="W23" s="28" t="s">
        <v>33</v>
      </c>
    </row>
    <row r="24" spans="1:23" s="1" customFormat="1" ht="16.5" customHeight="1" x14ac:dyDescent="0.3">
      <c r="A24" s="209"/>
      <c r="B24" s="240"/>
      <c r="C24" s="235"/>
      <c r="D24" s="218"/>
      <c r="E24" s="93">
        <v>18</v>
      </c>
      <c r="F24" s="99" t="s">
        <v>28</v>
      </c>
      <c r="G24" s="70">
        <v>14</v>
      </c>
      <c r="H24" s="70">
        <v>13</v>
      </c>
      <c r="I24" s="70">
        <v>7</v>
      </c>
      <c r="J24" s="70">
        <v>9</v>
      </c>
      <c r="K24" s="70">
        <v>13</v>
      </c>
      <c r="L24" s="70">
        <v>14</v>
      </c>
      <c r="M24" s="70">
        <v>9</v>
      </c>
      <c r="N24" s="70">
        <v>9</v>
      </c>
      <c r="O24" s="70">
        <v>10</v>
      </c>
      <c r="P24" s="70">
        <v>8</v>
      </c>
      <c r="Q24" s="70">
        <v>1</v>
      </c>
      <c r="R24" s="100"/>
      <c r="S24" s="101">
        <f t="shared" si="5"/>
        <v>107</v>
      </c>
      <c r="T24" s="104">
        <f>IF(E23="",0,(SUM(S23+S24)))</f>
        <v>188</v>
      </c>
      <c r="U24" s="238"/>
      <c r="V24" s="31">
        <f t="shared" si="6"/>
        <v>34</v>
      </c>
      <c r="W24" s="29">
        <f>SUM(V23:V24)</f>
        <v>57</v>
      </c>
    </row>
    <row r="25" spans="1:23" s="1" customFormat="1" ht="16.5" customHeight="1" x14ac:dyDescent="0.3">
      <c r="A25" s="207">
        <v>28</v>
      </c>
      <c r="B25" s="239">
        <v>2</v>
      </c>
      <c r="C25" s="234" t="s">
        <v>109</v>
      </c>
      <c r="D25" s="236" t="s">
        <v>110</v>
      </c>
      <c r="E25" s="93">
        <v>70</v>
      </c>
      <c r="F25" s="94" t="s">
        <v>27</v>
      </c>
      <c r="G25" s="95">
        <v>14</v>
      </c>
      <c r="H25" s="95">
        <v>0</v>
      </c>
      <c r="I25" s="95">
        <v>6</v>
      </c>
      <c r="J25" s="95">
        <v>9</v>
      </c>
      <c r="K25" s="95">
        <v>13</v>
      </c>
      <c r="L25" s="95">
        <v>13</v>
      </c>
      <c r="M25" s="95">
        <v>8</v>
      </c>
      <c r="N25" s="95">
        <v>11</v>
      </c>
      <c r="O25" s="95">
        <v>9</v>
      </c>
      <c r="P25" s="95">
        <v>7</v>
      </c>
      <c r="Q25" s="95">
        <v>0</v>
      </c>
      <c r="R25" s="96"/>
      <c r="S25" s="97">
        <f t="shared" ref="S25:S44" si="7">SUM(G25:Q25)-R25</f>
        <v>90</v>
      </c>
      <c r="T25" s="21"/>
      <c r="U25" s="237">
        <v>12</v>
      </c>
      <c r="V25" s="27">
        <f t="shared" si="6"/>
        <v>20</v>
      </c>
      <c r="W25" s="28" t="s">
        <v>33</v>
      </c>
    </row>
    <row r="26" spans="1:23" s="1" customFormat="1" ht="16.5" customHeight="1" x14ac:dyDescent="0.3">
      <c r="A26" s="209"/>
      <c r="B26" s="240"/>
      <c r="C26" s="235"/>
      <c r="D26" s="218"/>
      <c r="E26" s="93">
        <v>8</v>
      </c>
      <c r="F26" s="99" t="s">
        <v>28</v>
      </c>
      <c r="G26" s="70">
        <v>17</v>
      </c>
      <c r="H26" s="70">
        <v>0</v>
      </c>
      <c r="I26" s="70">
        <v>7</v>
      </c>
      <c r="J26" s="70">
        <v>10</v>
      </c>
      <c r="K26" s="70">
        <v>11</v>
      </c>
      <c r="L26" s="70">
        <v>14</v>
      </c>
      <c r="M26" s="70">
        <v>9</v>
      </c>
      <c r="N26" s="70">
        <v>10</v>
      </c>
      <c r="O26" s="70">
        <v>10</v>
      </c>
      <c r="P26" s="70">
        <v>8</v>
      </c>
      <c r="Q26" s="70">
        <v>0</v>
      </c>
      <c r="R26" s="100"/>
      <c r="S26" s="101">
        <f t="shared" si="7"/>
        <v>96</v>
      </c>
      <c r="T26" s="104">
        <f>IF(E25="",0,(SUM(S25+S26)))</f>
        <v>186</v>
      </c>
      <c r="U26" s="238"/>
      <c r="V26" s="31">
        <f t="shared" si="6"/>
        <v>24</v>
      </c>
      <c r="W26" s="29">
        <f>SUM(V25:V26)</f>
        <v>44</v>
      </c>
    </row>
    <row r="27" spans="1:23" s="1" customFormat="1" ht="16.5" customHeight="1" x14ac:dyDescent="0.3">
      <c r="A27" s="207">
        <v>57</v>
      </c>
      <c r="B27" s="232">
        <v>16</v>
      </c>
      <c r="C27" s="234" t="s">
        <v>178</v>
      </c>
      <c r="D27" s="236" t="s">
        <v>179</v>
      </c>
      <c r="E27" s="93">
        <v>48</v>
      </c>
      <c r="F27" s="94" t="s">
        <v>27</v>
      </c>
      <c r="G27" s="95">
        <v>15</v>
      </c>
      <c r="H27" s="95">
        <v>0</v>
      </c>
      <c r="I27" s="95">
        <v>0</v>
      </c>
      <c r="J27" s="95">
        <v>9</v>
      </c>
      <c r="K27" s="95">
        <v>14</v>
      </c>
      <c r="L27" s="95">
        <v>14</v>
      </c>
      <c r="M27" s="95">
        <v>8</v>
      </c>
      <c r="N27" s="95">
        <v>9</v>
      </c>
      <c r="O27" s="95">
        <v>9</v>
      </c>
      <c r="P27" s="95">
        <v>8</v>
      </c>
      <c r="Q27" s="95">
        <v>0</v>
      </c>
      <c r="R27" s="96"/>
      <c r="S27" s="97">
        <f t="shared" si="7"/>
        <v>86</v>
      </c>
      <c r="T27" s="98"/>
      <c r="U27" s="237">
        <v>13</v>
      </c>
      <c r="V27" s="27">
        <f t="shared" si="6"/>
        <v>15</v>
      </c>
      <c r="W27" s="28" t="s">
        <v>33</v>
      </c>
    </row>
    <row r="28" spans="1:23" s="1" customFormat="1" ht="16.5" customHeight="1" x14ac:dyDescent="0.3">
      <c r="A28" s="209"/>
      <c r="B28" s="233"/>
      <c r="C28" s="235"/>
      <c r="D28" s="218"/>
      <c r="E28" s="93">
        <v>23</v>
      </c>
      <c r="F28" s="99" t="s">
        <v>28</v>
      </c>
      <c r="G28" s="70">
        <v>15</v>
      </c>
      <c r="H28" s="70">
        <v>0</v>
      </c>
      <c r="I28" s="70">
        <v>6</v>
      </c>
      <c r="J28" s="70">
        <v>10</v>
      </c>
      <c r="K28" s="70">
        <v>15</v>
      </c>
      <c r="L28" s="70">
        <v>15</v>
      </c>
      <c r="M28" s="70">
        <v>8</v>
      </c>
      <c r="N28" s="70">
        <v>10</v>
      </c>
      <c r="O28" s="70">
        <v>8</v>
      </c>
      <c r="P28" s="70">
        <v>10</v>
      </c>
      <c r="Q28" s="70">
        <v>0</v>
      </c>
      <c r="R28" s="100"/>
      <c r="S28" s="174">
        <f t="shared" si="7"/>
        <v>97</v>
      </c>
      <c r="T28" s="102">
        <f>IF(E27="",0,(SUM(S27+S28+T27)))</f>
        <v>183</v>
      </c>
      <c r="U28" s="238"/>
      <c r="V28" s="31">
        <f t="shared" si="6"/>
        <v>21</v>
      </c>
      <c r="W28" s="29">
        <f>SUM(V27:V28)</f>
        <v>36</v>
      </c>
    </row>
    <row r="29" spans="1:23" ht="16.5" customHeight="1" x14ac:dyDescent="0.3">
      <c r="A29" s="207">
        <v>56</v>
      </c>
      <c r="B29" s="239">
        <v>16</v>
      </c>
      <c r="C29" s="234" t="s">
        <v>178</v>
      </c>
      <c r="D29" s="236" t="s">
        <v>179</v>
      </c>
      <c r="E29" s="93">
        <v>71</v>
      </c>
      <c r="F29" s="94" t="s">
        <v>27</v>
      </c>
      <c r="G29" s="95">
        <v>15</v>
      </c>
      <c r="H29" s="95">
        <v>9</v>
      </c>
      <c r="I29" s="95">
        <v>6</v>
      </c>
      <c r="J29" s="95">
        <v>10</v>
      </c>
      <c r="K29" s="95">
        <v>0</v>
      </c>
      <c r="L29" s="95">
        <v>13</v>
      </c>
      <c r="M29" s="95">
        <v>10</v>
      </c>
      <c r="N29" s="95">
        <v>10</v>
      </c>
      <c r="O29" s="95">
        <v>9</v>
      </c>
      <c r="P29" s="95">
        <v>7</v>
      </c>
      <c r="Q29" s="95">
        <v>0</v>
      </c>
      <c r="R29" s="96"/>
      <c r="S29" s="97">
        <f t="shared" si="7"/>
        <v>89</v>
      </c>
      <c r="T29" s="21"/>
      <c r="U29" s="237">
        <v>14</v>
      </c>
      <c r="V29" s="27">
        <f t="shared" si="6"/>
        <v>30</v>
      </c>
      <c r="W29" s="28" t="s">
        <v>33</v>
      </c>
    </row>
    <row r="30" spans="1:23" ht="16.5" customHeight="1" x14ac:dyDescent="0.3">
      <c r="A30" s="209"/>
      <c r="B30" s="240"/>
      <c r="C30" s="235"/>
      <c r="D30" s="218"/>
      <c r="E30" s="93">
        <v>50</v>
      </c>
      <c r="F30" s="99" t="s">
        <v>28</v>
      </c>
      <c r="G30" s="70">
        <v>14</v>
      </c>
      <c r="H30" s="70">
        <v>0</v>
      </c>
      <c r="I30" s="70">
        <v>7</v>
      </c>
      <c r="J30" s="70">
        <v>10</v>
      </c>
      <c r="K30" s="70">
        <v>14</v>
      </c>
      <c r="L30" s="70">
        <v>14</v>
      </c>
      <c r="M30" s="70">
        <v>7</v>
      </c>
      <c r="N30" s="70">
        <v>10</v>
      </c>
      <c r="O30" s="70">
        <v>8</v>
      </c>
      <c r="P30" s="70">
        <v>9</v>
      </c>
      <c r="Q30" s="70">
        <v>0</v>
      </c>
      <c r="R30" s="100"/>
      <c r="S30" s="174">
        <f t="shared" si="7"/>
        <v>93</v>
      </c>
      <c r="T30" s="104">
        <f>IF(E29="",0,(SUM(S29+S30)))</f>
        <v>182</v>
      </c>
      <c r="U30" s="238"/>
      <c r="V30" s="31">
        <f t="shared" si="6"/>
        <v>21</v>
      </c>
      <c r="W30" s="29">
        <f>SUM(V29:V30)</f>
        <v>51</v>
      </c>
    </row>
    <row r="31" spans="1:23" s="1" customFormat="1" ht="16.5" customHeight="1" x14ac:dyDescent="0.3">
      <c r="A31" s="207">
        <v>31</v>
      </c>
      <c r="B31" s="239">
        <v>3</v>
      </c>
      <c r="C31" s="234" t="s">
        <v>157</v>
      </c>
      <c r="D31" s="236" t="s">
        <v>158</v>
      </c>
      <c r="E31" s="93">
        <v>51</v>
      </c>
      <c r="F31" s="94" t="s">
        <v>27</v>
      </c>
      <c r="G31" s="95">
        <v>12</v>
      </c>
      <c r="H31" s="95">
        <v>10</v>
      </c>
      <c r="I31" s="95">
        <v>6</v>
      </c>
      <c r="J31" s="95">
        <v>9</v>
      </c>
      <c r="K31" s="95">
        <v>11</v>
      </c>
      <c r="L31" s="95">
        <v>12</v>
      </c>
      <c r="M31" s="95">
        <v>10</v>
      </c>
      <c r="N31" s="95">
        <v>10</v>
      </c>
      <c r="O31" s="95">
        <v>9</v>
      </c>
      <c r="P31" s="95">
        <v>11</v>
      </c>
      <c r="Q31" s="95">
        <v>0</v>
      </c>
      <c r="R31" s="96">
        <v>1</v>
      </c>
      <c r="S31" s="97">
        <f t="shared" si="7"/>
        <v>99</v>
      </c>
      <c r="T31" s="21"/>
      <c r="U31" s="237">
        <v>15</v>
      </c>
      <c r="V31" s="27">
        <f t="shared" si="6"/>
        <v>28</v>
      </c>
      <c r="W31" s="28" t="s">
        <v>33</v>
      </c>
    </row>
    <row r="32" spans="1:23" s="1" customFormat="1" ht="16.5" customHeight="1" x14ac:dyDescent="0.3">
      <c r="A32" s="209"/>
      <c r="B32" s="240"/>
      <c r="C32" s="235"/>
      <c r="D32" s="218"/>
      <c r="E32" s="93">
        <v>30</v>
      </c>
      <c r="F32" s="99" t="s">
        <v>28</v>
      </c>
      <c r="G32" s="70">
        <v>12</v>
      </c>
      <c r="H32" s="70">
        <v>0</v>
      </c>
      <c r="I32" s="70">
        <v>7</v>
      </c>
      <c r="J32" s="70">
        <v>10</v>
      </c>
      <c r="K32" s="70">
        <v>0</v>
      </c>
      <c r="L32" s="70">
        <v>13</v>
      </c>
      <c r="M32" s="70">
        <v>8</v>
      </c>
      <c r="N32" s="70">
        <v>10</v>
      </c>
      <c r="O32" s="70">
        <v>9</v>
      </c>
      <c r="P32" s="70">
        <v>11</v>
      </c>
      <c r="Q32" s="70">
        <v>0</v>
      </c>
      <c r="R32" s="100"/>
      <c r="S32" s="101">
        <f t="shared" si="7"/>
        <v>80</v>
      </c>
      <c r="T32" s="104">
        <f>IF(E31="",0,(SUM(S31+S32)))</f>
        <v>179</v>
      </c>
      <c r="U32" s="238"/>
      <c r="V32" s="31">
        <f t="shared" si="6"/>
        <v>19</v>
      </c>
      <c r="W32" s="29">
        <f>SUM(V31:V32)</f>
        <v>47</v>
      </c>
    </row>
    <row r="33" spans="1:23" s="1" customFormat="1" ht="16.5" customHeight="1" x14ac:dyDescent="0.3">
      <c r="A33" s="207">
        <v>39</v>
      </c>
      <c r="B33" s="232">
        <v>7</v>
      </c>
      <c r="C33" s="234" t="s">
        <v>159</v>
      </c>
      <c r="D33" s="236" t="s">
        <v>160</v>
      </c>
      <c r="E33" s="93">
        <v>27</v>
      </c>
      <c r="F33" s="94" t="s">
        <v>27</v>
      </c>
      <c r="G33" s="95">
        <v>13</v>
      </c>
      <c r="H33" s="95">
        <v>11</v>
      </c>
      <c r="I33" s="95">
        <v>0</v>
      </c>
      <c r="J33" s="95">
        <v>9</v>
      </c>
      <c r="K33" s="95">
        <v>9</v>
      </c>
      <c r="L33" s="95">
        <v>12</v>
      </c>
      <c r="M33" s="95">
        <v>9</v>
      </c>
      <c r="N33" s="95">
        <v>10</v>
      </c>
      <c r="O33" s="95">
        <v>12</v>
      </c>
      <c r="P33" s="95">
        <v>6</v>
      </c>
      <c r="Q33" s="95">
        <v>0</v>
      </c>
      <c r="R33" s="96"/>
      <c r="S33" s="97">
        <f t="shared" si="7"/>
        <v>91</v>
      </c>
      <c r="T33" s="103"/>
      <c r="U33" s="237">
        <v>16</v>
      </c>
      <c r="V33" s="27">
        <f t="shared" si="6"/>
        <v>24</v>
      </c>
      <c r="W33" s="28" t="s">
        <v>33</v>
      </c>
    </row>
    <row r="34" spans="1:23" s="1" customFormat="1" ht="16.5" customHeight="1" x14ac:dyDescent="0.3">
      <c r="A34" s="209"/>
      <c r="B34" s="233"/>
      <c r="C34" s="235"/>
      <c r="D34" s="218"/>
      <c r="E34" s="93">
        <v>32</v>
      </c>
      <c r="F34" s="99" t="s">
        <v>28</v>
      </c>
      <c r="G34" s="70">
        <v>12</v>
      </c>
      <c r="H34" s="70">
        <v>11</v>
      </c>
      <c r="I34" s="70">
        <v>0</v>
      </c>
      <c r="J34" s="70">
        <v>9</v>
      </c>
      <c r="K34" s="70">
        <v>9</v>
      </c>
      <c r="L34" s="70">
        <v>13</v>
      </c>
      <c r="M34" s="70">
        <v>8</v>
      </c>
      <c r="N34" s="70">
        <v>8</v>
      </c>
      <c r="O34" s="70">
        <v>10</v>
      </c>
      <c r="P34" s="70">
        <v>6</v>
      </c>
      <c r="Q34" s="70">
        <v>0</v>
      </c>
      <c r="R34" s="100"/>
      <c r="S34" s="174">
        <f t="shared" si="7"/>
        <v>86</v>
      </c>
      <c r="T34" s="102">
        <f>IF(E33="",0,(SUM(S33+S34+T33)))</f>
        <v>177</v>
      </c>
      <c r="U34" s="238"/>
      <c r="V34" s="31">
        <f t="shared" si="6"/>
        <v>23</v>
      </c>
      <c r="W34" s="29">
        <f>SUM(V33:V34)</f>
        <v>47</v>
      </c>
    </row>
    <row r="35" spans="1:23" s="1" customFormat="1" ht="16.5" customHeight="1" x14ac:dyDescent="0.3">
      <c r="A35" s="207">
        <v>32</v>
      </c>
      <c r="B35" s="239">
        <v>4</v>
      </c>
      <c r="C35" s="234" t="s">
        <v>157</v>
      </c>
      <c r="D35" s="236" t="s">
        <v>158</v>
      </c>
      <c r="E35" s="93">
        <v>19</v>
      </c>
      <c r="F35" s="94" t="s">
        <v>27</v>
      </c>
      <c r="G35" s="95">
        <v>14</v>
      </c>
      <c r="H35" s="95">
        <v>9</v>
      </c>
      <c r="I35" s="95">
        <v>6</v>
      </c>
      <c r="J35" s="95">
        <v>9</v>
      </c>
      <c r="K35" s="95">
        <v>0</v>
      </c>
      <c r="L35" s="95">
        <v>14</v>
      </c>
      <c r="M35" s="95">
        <v>7</v>
      </c>
      <c r="N35" s="95">
        <v>10</v>
      </c>
      <c r="O35" s="95">
        <v>9</v>
      </c>
      <c r="P35" s="95">
        <v>9</v>
      </c>
      <c r="Q35" s="95">
        <v>0</v>
      </c>
      <c r="R35" s="96"/>
      <c r="S35" s="97">
        <f t="shared" si="7"/>
        <v>87</v>
      </c>
      <c r="T35" s="21"/>
      <c r="U35" s="237">
        <v>17</v>
      </c>
      <c r="V35" s="27">
        <f t="shared" si="6"/>
        <v>29</v>
      </c>
      <c r="W35" s="28" t="s">
        <v>33</v>
      </c>
    </row>
    <row r="36" spans="1:23" s="1" customFormat="1" ht="16.5" customHeight="1" x14ac:dyDescent="0.3">
      <c r="A36" s="209"/>
      <c r="B36" s="240"/>
      <c r="C36" s="235"/>
      <c r="D36" s="218"/>
      <c r="E36" s="93">
        <v>16</v>
      </c>
      <c r="F36" s="99" t="s">
        <v>28</v>
      </c>
      <c r="G36" s="70">
        <v>14</v>
      </c>
      <c r="H36" s="70">
        <v>0</v>
      </c>
      <c r="I36" s="70">
        <v>7</v>
      </c>
      <c r="J36" s="70">
        <v>10</v>
      </c>
      <c r="K36" s="70">
        <v>0</v>
      </c>
      <c r="L36" s="70">
        <v>15</v>
      </c>
      <c r="M36" s="70">
        <v>8</v>
      </c>
      <c r="N36" s="70">
        <v>9</v>
      </c>
      <c r="O36" s="70">
        <v>10</v>
      </c>
      <c r="P36" s="70">
        <v>11</v>
      </c>
      <c r="Q36" s="70">
        <v>0</v>
      </c>
      <c r="R36" s="100"/>
      <c r="S36" s="101">
        <f t="shared" si="7"/>
        <v>84</v>
      </c>
      <c r="T36" s="104">
        <f>IF(E35="",0,(SUM(S35+S36)))</f>
        <v>171</v>
      </c>
      <c r="U36" s="238"/>
      <c r="V36" s="31">
        <f t="shared" si="6"/>
        <v>21</v>
      </c>
      <c r="W36" s="29">
        <f>SUM(V35:V36)</f>
        <v>50</v>
      </c>
    </row>
    <row r="37" spans="1:23" s="1" customFormat="1" ht="16.5" customHeight="1" x14ac:dyDescent="0.3">
      <c r="A37" s="207">
        <v>29</v>
      </c>
      <c r="B37" s="232">
        <v>2</v>
      </c>
      <c r="C37" s="234" t="s">
        <v>157</v>
      </c>
      <c r="D37" s="236" t="s">
        <v>158</v>
      </c>
      <c r="E37" s="93">
        <v>56</v>
      </c>
      <c r="F37" s="94" t="s">
        <v>27</v>
      </c>
      <c r="G37" s="95">
        <v>15</v>
      </c>
      <c r="H37" s="95">
        <v>9</v>
      </c>
      <c r="I37" s="95">
        <v>0</v>
      </c>
      <c r="J37" s="95">
        <v>9</v>
      </c>
      <c r="K37" s="95">
        <v>0</v>
      </c>
      <c r="L37" s="95">
        <v>14</v>
      </c>
      <c r="M37" s="95">
        <v>10</v>
      </c>
      <c r="N37" s="95">
        <v>10</v>
      </c>
      <c r="O37" s="95">
        <v>9</v>
      </c>
      <c r="P37" s="95">
        <v>9</v>
      </c>
      <c r="Q37" s="95">
        <v>0</v>
      </c>
      <c r="R37" s="96"/>
      <c r="S37" s="97">
        <f t="shared" si="7"/>
        <v>85</v>
      </c>
      <c r="T37" s="21"/>
      <c r="U37" s="237">
        <v>18</v>
      </c>
      <c r="V37" s="27">
        <f t="shared" si="6"/>
        <v>24</v>
      </c>
      <c r="W37" s="28" t="s">
        <v>33</v>
      </c>
    </row>
    <row r="38" spans="1:23" s="1" customFormat="1" ht="16.5" customHeight="1" x14ac:dyDescent="0.3">
      <c r="A38" s="209"/>
      <c r="B38" s="233"/>
      <c r="C38" s="235"/>
      <c r="D38" s="218"/>
      <c r="E38" s="93">
        <v>58</v>
      </c>
      <c r="F38" s="99" t="s">
        <v>28</v>
      </c>
      <c r="G38" s="70">
        <v>14</v>
      </c>
      <c r="H38" s="70">
        <v>0</v>
      </c>
      <c r="I38" s="70">
        <v>0</v>
      </c>
      <c r="J38" s="70">
        <v>8</v>
      </c>
      <c r="K38" s="70">
        <v>9</v>
      </c>
      <c r="L38" s="70">
        <v>12</v>
      </c>
      <c r="M38" s="70">
        <v>9</v>
      </c>
      <c r="N38" s="70">
        <v>9</v>
      </c>
      <c r="O38" s="70">
        <v>9</v>
      </c>
      <c r="P38" s="70">
        <v>12</v>
      </c>
      <c r="Q38" s="70">
        <v>0</v>
      </c>
      <c r="R38" s="100"/>
      <c r="S38" s="101">
        <f t="shared" si="7"/>
        <v>82</v>
      </c>
      <c r="T38" s="102">
        <f>IF(E37="",0,(SUM(S37+S38)))</f>
        <v>167</v>
      </c>
      <c r="U38" s="238"/>
      <c r="V38" s="31">
        <f t="shared" si="6"/>
        <v>14</v>
      </c>
      <c r="W38" s="29">
        <f>SUM(V37:V38)</f>
        <v>38</v>
      </c>
    </row>
    <row r="39" spans="1:23" s="1" customFormat="1" ht="16.5" customHeight="1" x14ac:dyDescent="0.3">
      <c r="A39" s="207">
        <v>53</v>
      </c>
      <c r="B39" s="239">
        <v>14</v>
      </c>
      <c r="C39" s="234" t="s">
        <v>67</v>
      </c>
      <c r="D39" s="236" t="s">
        <v>177</v>
      </c>
      <c r="E39" s="93">
        <v>128</v>
      </c>
      <c r="F39" s="94" t="s">
        <v>27</v>
      </c>
      <c r="G39" s="95">
        <v>0</v>
      </c>
      <c r="H39" s="95">
        <v>0</v>
      </c>
      <c r="I39" s="95">
        <v>9</v>
      </c>
      <c r="J39" s="95">
        <v>8</v>
      </c>
      <c r="K39" s="95">
        <v>16</v>
      </c>
      <c r="L39" s="95">
        <v>12</v>
      </c>
      <c r="M39" s="95">
        <v>8</v>
      </c>
      <c r="N39" s="95">
        <v>9</v>
      </c>
      <c r="O39" s="95">
        <v>10</v>
      </c>
      <c r="P39" s="95">
        <v>6</v>
      </c>
      <c r="Q39" s="95">
        <v>0</v>
      </c>
      <c r="R39" s="96"/>
      <c r="S39" s="97">
        <f t="shared" si="7"/>
        <v>78</v>
      </c>
      <c r="T39" s="21"/>
      <c r="U39" s="237">
        <v>19</v>
      </c>
      <c r="V39" s="27">
        <f t="shared" si="6"/>
        <v>9</v>
      </c>
      <c r="W39" s="28" t="s">
        <v>33</v>
      </c>
    </row>
    <row r="40" spans="1:23" s="1" customFormat="1" ht="16.5" customHeight="1" x14ac:dyDescent="0.3">
      <c r="A40" s="209"/>
      <c r="B40" s="240"/>
      <c r="C40" s="235"/>
      <c r="D40" s="218"/>
      <c r="E40" s="93">
        <v>93</v>
      </c>
      <c r="F40" s="99" t="s">
        <v>28</v>
      </c>
      <c r="G40" s="70">
        <v>14</v>
      </c>
      <c r="H40" s="70">
        <v>0</v>
      </c>
      <c r="I40" s="70">
        <v>6</v>
      </c>
      <c r="J40" s="70">
        <v>9</v>
      </c>
      <c r="K40" s="70">
        <v>9</v>
      </c>
      <c r="L40" s="70">
        <v>13</v>
      </c>
      <c r="M40" s="70">
        <v>9</v>
      </c>
      <c r="N40" s="70">
        <v>9</v>
      </c>
      <c r="O40" s="70">
        <v>9</v>
      </c>
      <c r="P40" s="70">
        <v>11</v>
      </c>
      <c r="Q40" s="70">
        <v>0</v>
      </c>
      <c r="R40" s="100"/>
      <c r="S40" s="101">
        <f t="shared" si="7"/>
        <v>89</v>
      </c>
      <c r="T40" s="104">
        <f>IF(E39="",0,(SUM(S39+S40)))</f>
        <v>167</v>
      </c>
      <c r="U40" s="238"/>
      <c r="V40" s="31">
        <f t="shared" si="6"/>
        <v>20</v>
      </c>
      <c r="W40" s="29">
        <f>SUM(V39:V40)</f>
        <v>29</v>
      </c>
    </row>
    <row r="41" spans="1:23" s="1" customFormat="1" ht="16.5" customHeight="1" x14ac:dyDescent="0.3">
      <c r="A41" s="207">
        <v>44</v>
      </c>
      <c r="B41" s="239">
        <v>10</v>
      </c>
      <c r="C41" s="234" t="s">
        <v>165</v>
      </c>
      <c r="D41" s="236" t="s">
        <v>166</v>
      </c>
      <c r="E41" s="93">
        <v>25</v>
      </c>
      <c r="F41" s="94" t="s">
        <v>27</v>
      </c>
      <c r="G41" s="95">
        <v>17</v>
      </c>
      <c r="H41" s="95">
        <v>0</v>
      </c>
      <c r="I41" s="95">
        <v>7</v>
      </c>
      <c r="J41" s="95">
        <v>8</v>
      </c>
      <c r="K41" s="95">
        <v>0</v>
      </c>
      <c r="L41" s="95">
        <v>12</v>
      </c>
      <c r="M41" s="95">
        <v>9</v>
      </c>
      <c r="N41" s="95">
        <v>12</v>
      </c>
      <c r="O41" s="95">
        <v>10</v>
      </c>
      <c r="P41" s="95">
        <v>6</v>
      </c>
      <c r="Q41" s="95">
        <v>0</v>
      </c>
      <c r="R41" s="96"/>
      <c r="S41" s="97">
        <f t="shared" si="7"/>
        <v>81</v>
      </c>
      <c r="T41" s="98"/>
      <c r="U41" s="237">
        <v>20</v>
      </c>
      <c r="V41" s="27">
        <f t="shared" si="6"/>
        <v>24</v>
      </c>
      <c r="W41" s="28" t="s">
        <v>33</v>
      </c>
    </row>
    <row r="42" spans="1:23" s="1" customFormat="1" ht="16.5" customHeight="1" x14ac:dyDescent="0.3">
      <c r="A42" s="209"/>
      <c r="B42" s="240"/>
      <c r="C42" s="235"/>
      <c r="D42" s="218"/>
      <c r="E42" s="93">
        <v>8</v>
      </c>
      <c r="F42" s="99" t="s">
        <v>28</v>
      </c>
      <c r="G42" s="70">
        <v>18</v>
      </c>
      <c r="H42" s="70">
        <v>0</v>
      </c>
      <c r="I42" s="70">
        <v>6</v>
      </c>
      <c r="J42" s="70">
        <v>9</v>
      </c>
      <c r="K42" s="70">
        <v>0</v>
      </c>
      <c r="L42" s="70">
        <v>14</v>
      </c>
      <c r="M42" s="70">
        <v>12</v>
      </c>
      <c r="N42" s="70">
        <v>10</v>
      </c>
      <c r="O42" s="70">
        <v>10</v>
      </c>
      <c r="P42" s="70">
        <v>6</v>
      </c>
      <c r="Q42" s="70">
        <v>0</v>
      </c>
      <c r="R42" s="100"/>
      <c r="S42" s="174">
        <f t="shared" si="7"/>
        <v>85</v>
      </c>
      <c r="T42" s="102">
        <f>IF(E41="",0,(SUM(S41+S42+T41)))</f>
        <v>166</v>
      </c>
      <c r="U42" s="238"/>
      <c r="V42" s="31">
        <f t="shared" si="6"/>
        <v>24</v>
      </c>
      <c r="W42" s="29">
        <f>SUM(V41:V42)</f>
        <v>48</v>
      </c>
    </row>
    <row r="43" spans="1:23" s="1" customFormat="1" ht="16.5" customHeight="1" x14ac:dyDescent="0.3">
      <c r="A43" s="207">
        <v>59</v>
      </c>
      <c r="B43" s="232">
        <v>17</v>
      </c>
      <c r="C43" s="234" t="s">
        <v>113</v>
      </c>
      <c r="D43" s="236" t="s">
        <v>114</v>
      </c>
      <c r="E43" s="93">
        <v>37</v>
      </c>
      <c r="F43" s="94" t="s">
        <v>27</v>
      </c>
      <c r="G43" s="95">
        <v>12</v>
      </c>
      <c r="H43" s="95">
        <v>11</v>
      </c>
      <c r="I43" s="95">
        <v>0</v>
      </c>
      <c r="J43" s="95">
        <v>10</v>
      </c>
      <c r="K43" s="95">
        <v>0</v>
      </c>
      <c r="L43" s="95">
        <v>14</v>
      </c>
      <c r="M43" s="95">
        <v>10</v>
      </c>
      <c r="N43" s="95">
        <v>9</v>
      </c>
      <c r="O43" s="95">
        <v>10</v>
      </c>
      <c r="P43" s="95">
        <v>6</v>
      </c>
      <c r="Q43" s="95">
        <v>0</v>
      </c>
      <c r="R43" s="96"/>
      <c r="S43" s="97">
        <f t="shared" si="7"/>
        <v>82</v>
      </c>
      <c r="T43" s="98"/>
      <c r="U43" s="237">
        <v>21</v>
      </c>
      <c r="V43" s="27">
        <f t="shared" si="6"/>
        <v>23</v>
      </c>
      <c r="W43" s="28" t="s">
        <v>33</v>
      </c>
    </row>
    <row r="44" spans="1:23" s="1" customFormat="1" ht="16.5" customHeight="1" x14ac:dyDescent="0.3">
      <c r="A44" s="209"/>
      <c r="B44" s="233"/>
      <c r="C44" s="235"/>
      <c r="D44" s="218"/>
      <c r="E44" s="93">
        <v>80</v>
      </c>
      <c r="F44" s="99" t="s">
        <v>28</v>
      </c>
      <c r="G44" s="70">
        <v>0</v>
      </c>
      <c r="H44" s="70">
        <v>13</v>
      </c>
      <c r="I44" s="70">
        <v>0</v>
      </c>
      <c r="J44" s="70">
        <v>11</v>
      </c>
      <c r="K44" s="70">
        <v>13</v>
      </c>
      <c r="L44" s="70">
        <v>13</v>
      </c>
      <c r="M44" s="70">
        <v>8</v>
      </c>
      <c r="N44" s="70">
        <v>10</v>
      </c>
      <c r="O44" s="70">
        <v>9</v>
      </c>
      <c r="P44" s="70">
        <v>7</v>
      </c>
      <c r="Q44" s="70">
        <v>0</v>
      </c>
      <c r="R44" s="100"/>
      <c r="S44" s="174">
        <f t="shared" si="7"/>
        <v>84</v>
      </c>
      <c r="T44" s="102">
        <f>IF(E43="",0,(SUM(S43+S44+T43)))</f>
        <v>166</v>
      </c>
      <c r="U44" s="238"/>
      <c r="V44" s="31">
        <f t="shared" si="6"/>
        <v>13</v>
      </c>
      <c r="W44" s="29">
        <f>SUM(V43:V44)</f>
        <v>36</v>
      </c>
    </row>
    <row r="45" spans="1:23" ht="16.5" customHeight="1" x14ac:dyDescent="0.3">
      <c r="A45" s="207">
        <v>58</v>
      </c>
      <c r="B45" s="239">
        <v>17</v>
      </c>
      <c r="C45" s="234" t="s">
        <v>113</v>
      </c>
      <c r="D45" s="236" t="s">
        <v>114</v>
      </c>
      <c r="E45" s="93">
        <v>33</v>
      </c>
      <c r="F45" s="94" t="s">
        <v>27</v>
      </c>
      <c r="G45" s="95">
        <v>14</v>
      </c>
      <c r="H45" s="95">
        <v>0</v>
      </c>
      <c r="I45" s="95">
        <v>6</v>
      </c>
      <c r="J45" s="95">
        <v>9</v>
      </c>
      <c r="K45" s="95">
        <v>12</v>
      </c>
      <c r="L45" s="95">
        <v>13</v>
      </c>
      <c r="M45" s="95">
        <v>9</v>
      </c>
      <c r="N45" s="95">
        <v>9</v>
      </c>
      <c r="O45" s="95">
        <v>9</v>
      </c>
      <c r="P45" s="95">
        <v>6</v>
      </c>
      <c r="Q45" s="95">
        <v>0</v>
      </c>
      <c r="R45" s="96"/>
      <c r="S45" s="97">
        <f t="shared" ref="S45:S46" si="8">SUM(G45:Q45)-R45</f>
        <v>87</v>
      </c>
      <c r="T45" s="21"/>
      <c r="U45" s="237">
        <v>22</v>
      </c>
      <c r="V45" s="27">
        <f t="shared" ref="V45" si="9">SUM(G45:I45)</f>
        <v>20</v>
      </c>
      <c r="W45" s="28" t="s">
        <v>33</v>
      </c>
    </row>
    <row r="46" spans="1:23" ht="16.5" customHeight="1" x14ac:dyDescent="0.3">
      <c r="A46" s="209"/>
      <c r="B46" s="240"/>
      <c r="C46" s="235"/>
      <c r="D46" s="218"/>
      <c r="E46" s="93">
        <v>43</v>
      </c>
      <c r="F46" s="99" t="s">
        <v>28</v>
      </c>
      <c r="G46" s="70">
        <v>12</v>
      </c>
      <c r="H46" s="70">
        <v>9</v>
      </c>
      <c r="I46" s="70">
        <v>0</v>
      </c>
      <c r="J46" s="70">
        <v>9</v>
      </c>
      <c r="K46" s="70">
        <v>0</v>
      </c>
      <c r="L46" s="70">
        <v>12</v>
      </c>
      <c r="M46" s="70">
        <v>8</v>
      </c>
      <c r="N46" s="70">
        <v>11</v>
      </c>
      <c r="O46" s="70">
        <v>8</v>
      </c>
      <c r="P46" s="70">
        <v>6</v>
      </c>
      <c r="Q46" s="70">
        <v>0</v>
      </c>
      <c r="R46" s="100"/>
      <c r="S46" s="174">
        <f t="shared" si="8"/>
        <v>75</v>
      </c>
      <c r="T46" s="104">
        <f>IF(E45="",0,(SUM(S45+S46)))</f>
        <v>162</v>
      </c>
      <c r="U46" s="238"/>
      <c r="V46" s="31">
        <f>SUM(G46:I46)</f>
        <v>21</v>
      </c>
      <c r="W46" s="29">
        <f>SUM(V45:V46)</f>
        <v>41</v>
      </c>
    </row>
    <row r="47" spans="1:23" s="1" customFormat="1" ht="16.5" customHeight="1" x14ac:dyDescent="0.3">
      <c r="A47" s="207">
        <v>47</v>
      </c>
      <c r="B47" s="239">
        <v>11</v>
      </c>
      <c r="C47" s="234" t="s">
        <v>165</v>
      </c>
      <c r="D47" s="236" t="s">
        <v>172</v>
      </c>
      <c r="E47" s="93">
        <v>13</v>
      </c>
      <c r="F47" s="94" t="s">
        <v>27</v>
      </c>
      <c r="G47" s="95">
        <v>17</v>
      </c>
      <c r="H47" s="95">
        <v>0</v>
      </c>
      <c r="I47" s="95">
        <v>7</v>
      </c>
      <c r="J47" s="95">
        <v>9</v>
      </c>
      <c r="K47" s="95">
        <v>9</v>
      </c>
      <c r="L47" s="95">
        <v>13</v>
      </c>
      <c r="M47" s="95">
        <v>8</v>
      </c>
      <c r="N47" s="95">
        <v>10</v>
      </c>
      <c r="O47" s="95">
        <v>9</v>
      </c>
      <c r="P47" s="95">
        <v>6</v>
      </c>
      <c r="Q47" s="95">
        <v>0</v>
      </c>
      <c r="R47" s="96"/>
      <c r="S47" s="97">
        <f>SUM(G47:Q47)-R47</f>
        <v>88</v>
      </c>
      <c r="T47" s="21"/>
      <c r="U47" s="237">
        <v>23</v>
      </c>
      <c r="V47" s="27">
        <f>SUM(G47:I47)</f>
        <v>24</v>
      </c>
      <c r="W47" s="28" t="s">
        <v>33</v>
      </c>
    </row>
    <row r="48" spans="1:23" s="1" customFormat="1" ht="16.5" customHeight="1" x14ac:dyDescent="0.3">
      <c r="A48" s="209"/>
      <c r="B48" s="240"/>
      <c r="C48" s="235"/>
      <c r="D48" s="218"/>
      <c r="E48" s="93">
        <v>4</v>
      </c>
      <c r="F48" s="99" t="s">
        <v>28</v>
      </c>
      <c r="G48" s="70">
        <v>16</v>
      </c>
      <c r="H48" s="70">
        <v>0</v>
      </c>
      <c r="I48" s="70">
        <v>7</v>
      </c>
      <c r="J48" s="70">
        <v>8</v>
      </c>
      <c r="K48" s="70">
        <v>9</v>
      </c>
      <c r="L48" s="70">
        <v>12</v>
      </c>
      <c r="M48" s="70">
        <v>6</v>
      </c>
      <c r="N48" s="70">
        <v>8</v>
      </c>
      <c r="O48" s="70">
        <v>7</v>
      </c>
      <c r="P48" s="70">
        <v>0</v>
      </c>
      <c r="Q48" s="70">
        <v>0</v>
      </c>
      <c r="R48" s="100"/>
      <c r="S48" s="174">
        <f>SUM(G48:Q48)-R48</f>
        <v>73</v>
      </c>
      <c r="T48" s="104">
        <f>IF(E47="",0,(SUM(S47+S48)))</f>
        <v>161</v>
      </c>
      <c r="U48" s="238"/>
      <c r="V48" s="31">
        <f>SUM(G48:I48)</f>
        <v>23</v>
      </c>
      <c r="W48" s="29">
        <f>SUM(V47:V48)</f>
        <v>47</v>
      </c>
    </row>
    <row r="49" spans="1:23" ht="16.5" customHeight="1" x14ac:dyDescent="0.3">
      <c r="A49" s="207">
        <v>60</v>
      </c>
      <c r="B49" s="239">
        <v>18</v>
      </c>
      <c r="C49" s="234" t="s">
        <v>113</v>
      </c>
      <c r="D49" s="236" t="s">
        <v>114</v>
      </c>
      <c r="E49" s="93">
        <v>97</v>
      </c>
      <c r="F49" s="94" t="s">
        <v>27</v>
      </c>
      <c r="G49" s="95">
        <v>0</v>
      </c>
      <c r="H49" s="95">
        <v>0</v>
      </c>
      <c r="I49" s="95">
        <v>9</v>
      </c>
      <c r="J49" s="95">
        <v>9</v>
      </c>
      <c r="K49" s="95">
        <v>12</v>
      </c>
      <c r="L49" s="95">
        <v>12</v>
      </c>
      <c r="M49" s="95">
        <v>7</v>
      </c>
      <c r="N49" s="95">
        <v>13</v>
      </c>
      <c r="O49" s="95">
        <v>10</v>
      </c>
      <c r="P49" s="95">
        <v>6</v>
      </c>
      <c r="Q49" s="95">
        <v>0</v>
      </c>
      <c r="R49" s="96"/>
      <c r="S49" s="97">
        <f t="shared" ref="S49:S50" si="10">SUM(G49:Q49)-R49</f>
        <v>78</v>
      </c>
      <c r="T49" s="21"/>
      <c r="U49" s="237">
        <v>24</v>
      </c>
      <c r="V49" s="27">
        <f t="shared" ref="V49" si="11">SUM(G49:I49)</f>
        <v>9</v>
      </c>
      <c r="W49" s="28" t="s">
        <v>33</v>
      </c>
    </row>
    <row r="50" spans="1:23" ht="16.5" customHeight="1" x14ac:dyDescent="0.3">
      <c r="A50" s="209"/>
      <c r="B50" s="240"/>
      <c r="C50" s="235"/>
      <c r="D50" s="218"/>
      <c r="E50" s="93">
        <v>94</v>
      </c>
      <c r="F50" s="99" t="s">
        <v>28</v>
      </c>
      <c r="G50" s="70">
        <v>0</v>
      </c>
      <c r="H50" s="70">
        <v>10</v>
      </c>
      <c r="I50" s="70">
        <v>0</v>
      </c>
      <c r="J50" s="70">
        <v>9</v>
      </c>
      <c r="K50" s="70">
        <v>12</v>
      </c>
      <c r="L50" s="70">
        <v>13</v>
      </c>
      <c r="M50" s="70">
        <v>8</v>
      </c>
      <c r="N50" s="70">
        <v>11</v>
      </c>
      <c r="O50" s="70">
        <v>12</v>
      </c>
      <c r="P50" s="70">
        <v>6</v>
      </c>
      <c r="Q50" s="70">
        <v>0</v>
      </c>
      <c r="R50" s="100"/>
      <c r="S50" s="174">
        <f t="shared" si="10"/>
        <v>81</v>
      </c>
      <c r="T50" s="104">
        <f>IF(E49="",0,(SUM(S49+S50)))</f>
        <v>159</v>
      </c>
      <c r="U50" s="238"/>
      <c r="V50" s="31">
        <f t="shared" ref="V50:V60" si="12">SUM(G50:I50)</f>
        <v>10</v>
      </c>
      <c r="W50" s="29">
        <f>SUM(V49:V50)</f>
        <v>19</v>
      </c>
    </row>
    <row r="51" spans="1:23" s="1" customFormat="1" ht="16.5" customHeight="1" x14ac:dyDescent="0.3">
      <c r="A51" s="207">
        <v>36</v>
      </c>
      <c r="B51" s="232">
        <v>6</v>
      </c>
      <c r="C51" s="234" t="s">
        <v>111</v>
      </c>
      <c r="D51" s="236" t="s">
        <v>112</v>
      </c>
      <c r="E51" s="93">
        <v>46</v>
      </c>
      <c r="F51" s="94" t="s">
        <v>27</v>
      </c>
      <c r="G51" s="95">
        <v>12</v>
      </c>
      <c r="H51" s="95">
        <v>9</v>
      </c>
      <c r="I51" s="95">
        <v>6</v>
      </c>
      <c r="J51" s="95">
        <v>9</v>
      </c>
      <c r="K51" s="95">
        <v>14</v>
      </c>
      <c r="L51" s="95">
        <v>14</v>
      </c>
      <c r="M51" s="95">
        <v>9</v>
      </c>
      <c r="N51" s="95">
        <v>8</v>
      </c>
      <c r="O51" s="95">
        <v>11</v>
      </c>
      <c r="P51" s="95">
        <v>10</v>
      </c>
      <c r="Q51" s="95">
        <v>1</v>
      </c>
      <c r="R51" s="96"/>
      <c r="S51" s="97">
        <f t="shared" ref="S51:S60" si="13">SUM(G51:Q51)-R51</f>
        <v>103</v>
      </c>
      <c r="T51" s="21"/>
      <c r="U51" s="237">
        <v>25</v>
      </c>
      <c r="V51" s="27">
        <f t="shared" si="12"/>
        <v>27</v>
      </c>
      <c r="W51" s="28" t="s">
        <v>33</v>
      </c>
    </row>
    <row r="52" spans="1:23" s="1" customFormat="1" ht="16.5" customHeight="1" x14ac:dyDescent="0.3">
      <c r="A52" s="209"/>
      <c r="B52" s="233"/>
      <c r="C52" s="235"/>
      <c r="D52" s="218"/>
      <c r="E52" s="93">
        <v>58</v>
      </c>
      <c r="F52" s="99" t="s">
        <v>28</v>
      </c>
      <c r="G52" s="70">
        <v>0</v>
      </c>
      <c r="H52" s="70">
        <v>0</v>
      </c>
      <c r="I52" s="70">
        <v>0</v>
      </c>
      <c r="J52" s="70">
        <v>8</v>
      </c>
      <c r="K52" s="70">
        <v>0</v>
      </c>
      <c r="L52" s="70">
        <v>12</v>
      </c>
      <c r="M52" s="70">
        <v>6</v>
      </c>
      <c r="N52" s="70">
        <v>9</v>
      </c>
      <c r="O52" s="70">
        <v>11</v>
      </c>
      <c r="P52" s="70">
        <v>7</v>
      </c>
      <c r="Q52" s="70">
        <v>0</v>
      </c>
      <c r="R52" s="100"/>
      <c r="S52" s="174">
        <f t="shared" si="13"/>
        <v>53</v>
      </c>
      <c r="T52" s="102">
        <f>IF(E51="",0,(SUM(S51+S52)))</f>
        <v>156</v>
      </c>
      <c r="U52" s="238"/>
      <c r="V52" s="31">
        <f t="shared" si="12"/>
        <v>0</v>
      </c>
      <c r="W52" s="29">
        <f>SUM(V51:V52)</f>
        <v>27</v>
      </c>
    </row>
    <row r="53" spans="1:23" s="1" customFormat="1" ht="16.5" customHeight="1" x14ac:dyDescent="0.3">
      <c r="A53" s="207">
        <v>37</v>
      </c>
      <c r="B53" s="239">
        <v>6</v>
      </c>
      <c r="C53" s="234" t="s">
        <v>111</v>
      </c>
      <c r="D53" s="236" t="s">
        <v>112</v>
      </c>
      <c r="E53" s="93">
        <v>26</v>
      </c>
      <c r="F53" s="94" t="s">
        <v>27</v>
      </c>
      <c r="G53" s="95">
        <v>0</v>
      </c>
      <c r="H53" s="95">
        <v>0</v>
      </c>
      <c r="I53" s="95">
        <v>6</v>
      </c>
      <c r="J53" s="95">
        <v>9</v>
      </c>
      <c r="K53" s="95">
        <v>0</v>
      </c>
      <c r="L53" s="95">
        <v>15</v>
      </c>
      <c r="M53" s="95">
        <v>8</v>
      </c>
      <c r="N53" s="95">
        <v>8</v>
      </c>
      <c r="O53" s="95">
        <v>10</v>
      </c>
      <c r="P53" s="95">
        <v>9</v>
      </c>
      <c r="Q53" s="95">
        <v>0</v>
      </c>
      <c r="R53" s="96"/>
      <c r="S53" s="97">
        <f t="shared" si="13"/>
        <v>65</v>
      </c>
      <c r="T53" s="21"/>
      <c r="U53" s="237">
        <v>26</v>
      </c>
      <c r="V53" s="27">
        <f t="shared" si="12"/>
        <v>6</v>
      </c>
      <c r="W53" s="28" t="s">
        <v>33</v>
      </c>
    </row>
    <row r="54" spans="1:23" s="1" customFormat="1" ht="16.5" customHeight="1" x14ac:dyDescent="0.3">
      <c r="A54" s="209"/>
      <c r="B54" s="240"/>
      <c r="C54" s="235"/>
      <c r="D54" s="218"/>
      <c r="E54" s="93">
        <v>101</v>
      </c>
      <c r="F54" s="99" t="s">
        <v>28</v>
      </c>
      <c r="G54" s="70">
        <v>18</v>
      </c>
      <c r="H54" s="70">
        <v>10</v>
      </c>
      <c r="I54" s="70">
        <v>0</v>
      </c>
      <c r="J54" s="70">
        <v>9</v>
      </c>
      <c r="K54" s="70">
        <v>0</v>
      </c>
      <c r="L54" s="70">
        <v>14</v>
      </c>
      <c r="M54" s="70">
        <v>9</v>
      </c>
      <c r="N54" s="70">
        <v>9</v>
      </c>
      <c r="O54" s="70">
        <v>9</v>
      </c>
      <c r="P54" s="70">
        <v>10</v>
      </c>
      <c r="Q54" s="70">
        <v>0</v>
      </c>
      <c r="R54" s="100"/>
      <c r="S54" s="174">
        <f t="shared" si="13"/>
        <v>88</v>
      </c>
      <c r="T54" s="104">
        <f>IF(E53="",0,(SUM(S53+S54)))</f>
        <v>153</v>
      </c>
      <c r="U54" s="238"/>
      <c r="V54" s="31">
        <f t="shared" si="12"/>
        <v>28</v>
      </c>
      <c r="W54" s="29">
        <f>SUM(V53:V54)</f>
        <v>34</v>
      </c>
    </row>
    <row r="55" spans="1:23" s="1" customFormat="1" ht="16.5" customHeight="1" x14ac:dyDescent="0.3">
      <c r="A55" s="207">
        <v>61</v>
      </c>
      <c r="B55" s="232">
        <v>18</v>
      </c>
      <c r="C55" s="234" t="s">
        <v>113</v>
      </c>
      <c r="D55" s="236" t="s">
        <v>114</v>
      </c>
      <c r="E55" s="93">
        <v>4</v>
      </c>
      <c r="F55" s="94" t="s">
        <v>27</v>
      </c>
      <c r="G55" s="95">
        <v>12</v>
      </c>
      <c r="H55" s="95">
        <v>9</v>
      </c>
      <c r="I55" s="95">
        <v>0</v>
      </c>
      <c r="J55" s="95">
        <v>9</v>
      </c>
      <c r="K55" s="95">
        <v>11</v>
      </c>
      <c r="L55" s="95">
        <v>12</v>
      </c>
      <c r="M55" s="95">
        <v>7</v>
      </c>
      <c r="N55" s="95">
        <v>10</v>
      </c>
      <c r="O55" s="95">
        <v>9</v>
      </c>
      <c r="P55" s="95">
        <v>0</v>
      </c>
      <c r="Q55" s="95">
        <v>0</v>
      </c>
      <c r="R55" s="96"/>
      <c r="S55" s="97">
        <f t="shared" si="13"/>
        <v>79</v>
      </c>
      <c r="T55" s="98"/>
      <c r="U55" s="237">
        <v>27</v>
      </c>
      <c r="V55" s="27">
        <f t="shared" si="12"/>
        <v>21</v>
      </c>
      <c r="W55" s="28" t="s">
        <v>33</v>
      </c>
    </row>
    <row r="56" spans="1:23" s="1" customFormat="1" ht="16.5" customHeight="1" x14ac:dyDescent="0.3">
      <c r="A56" s="209"/>
      <c r="B56" s="233"/>
      <c r="C56" s="235"/>
      <c r="D56" s="218"/>
      <c r="E56" s="93">
        <v>21</v>
      </c>
      <c r="F56" s="99" t="s">
        <v>28</v>
      </c>
      <c r="G56" s="70">
        <v>0</v>
      </c>
      <c r="H56" s="70">
        <v>10</v>
      </c>
      <c r="I56" s="70">
        <v>0</v>
      </c>
      <c r="J56" s="70">
        <v>8</v>
      </c>
      <c r="K56" s="70">
        <v>14</v>
      </c>
      <c r="L56" s="70">
        <v>14</v>
      </c>
      <c r="M56" s="70">
        <v>6</v>
      </c>
      <c r="N56" s="70">
        <v>10</v>
      </c>
      <c r="O56" s="70">
        <v>11</v>
      </c>
      <c r="P56" s="70">
        <v>0</v>
      </c>
      <c r="Q56" s="70">
        <v>0</v>
      </c>
      <c r="R56" s="100"/>
      <c r="S56" s="101">
        <f t="shared" si="13"/>
        <v>73</v>
      </c>
      <c r="T56" s="102">
        <f>IF(E55="",0,(SUM(S55+S56+T55)))</f>
        <v>152</v>
      </c>
      <c r="U56" s="238"/>
      <c r="V56" s="31">
        <f t="shared" si="12"/>
        <v>10</v>
      </c>
      <c r="W56" s="29">
        <f>SUM(V55:V56)</f>
        <v>31</v>
      </c>
    </row>
    <row r="57" spans="1:23" s="1" customFormat="1" ht="16.5" customHeight="1" x14ac:dyDescent="0.3">
      <c r="A57" s="207">
        <v>43</v>
      </c>
      <c r="B57" s="232">
        <v>9</v>
      </c>
      <c r="C57" s="234" t="s">
        <v>167</v>
      </c>
      <c r="D57" s="236" t="s">
        <v>168</v>
      </c>
      <c r="E57" s="93">
        <v>55</v>
      </c>
      <c r="F57" s="94" t="s">
        <v>27</v>
      </c>
      <c r="G57" s="95">
        <v>0</v>
      </c>
      <c r="H57" s="95">
        <v>0</v>
      </c>
      <c r="I57" s="95">
        <v>0</v>
      </c>
      <c r="J57" s="95">
        <v>8</v>
      </c>
      <c r="K57" s="95">
        <v>0</v>
      </c>
      <c r="L57" s="95">
        <v>12</v>
      </c>
      <c r="M57" s="95">
        <v>9</v>
      </c>
      <c r="N57" s="95">
        <v>9</v>
      </c>
      <c r="O57" s="95">
        <v>9</v>
      </c>
      <c r="P57" s="95">
        <v>8</v>
      </c>
      <c r="Q57" s="95">
        <v>0</v>
      </c>
      <c r="R57" s="96"/>
      <c r="S57" s="97">
        <f t="shared" si="13"/>
        <v>55</v>
      </c>
      <c r="T57" s="98"/>
      <c r="U57" s="237">
        <v>28</v>
      </c>
      <c r="V57" s="27">
        <f t="shared" si="12"/>
        <v>0</v>
      </c>
      <c r="W57" s="28" t="s">
        <v>33</v>
      </c>
    </row>
    <row r="58" spans="1:23" s="1" customFormat="1" ht="16.5" customHeight="1" x14ac:dyDescent="0.3">
      <c r="A58" s="209"/>
      <c r="B58" s="233"/>
      <c r="C58" s="235"/>
      <c r="D58" s="218"/>
      <c r="E58" s="93">
        <v>74</v>
      </c>
      <c r="F58" s="99" t="s">
        <v>28</v>
      </c>
      <c r="G58" s="70">
        <v>0</v>
      </c>
      <c r="H58" s="70">
        <v>12</v>
      </c>
      <c r="I58" s="70">
        <v>6</v>
      </c>
      <c r="J58" s="70">
        <v>9</v>
      </c>
      <c r="K58" s="70">
        <v>14</v>
      </c>
      <c r="L58" s="70">
        <v>13</v>
      </c>
      <c r="M58" s="70">
        <v>9</v>
      </c>
      <c r="N58" s="70">
        <v>9</v>
      </c>
      <c r="O58" s="70">
        <v>9</v>
      </c>
      <c r="P58" s="70">
        <v>12</v>
      </c>
      <c r="Q58" s="70">
        <v>0</v>
      </c>
      <c r="R58" s="100"/>
      <c r="S58" s="174">
        <f t="shared" si="13"/>
        <v>93</v>
      </c>
      <c r="T58" s="102">
        <f>IF(E57="",0,(SUM(S57+S58+T57)))</f>
        <v>148</v>
      </c>
      <c r="U58" s="238"/>
      <c r="V58" s="31">
        <f t="shared" si="12"/>
        <v>18</v>
      </c>
      <c r="W58" s="29">
        <f>SUM(V57:V58)</f>
        <v>18</v>
      </c>
    </row>
    <row r="59" spans="1:23" s="1" customFormat="1" ht="15.75" customHeight="1" x14ac:dyDescent="0.3">
      <c r="A59" s="207">
        <v>35</v>
      </c>
      <c r="B59" s="232">
        <v>5</v>
      </c>
      <c r="C59" s="234" t="s">
        <v>111</v>
      </c>
      <c r="D59" s="236" t="s">
        <v>112</v>
      </c>
      <c r="E59" s="93">
        <v>9</v>
      </c>
      <c r="F59" s="94" t="s">
        <v>27</v>
      </c>
      <c r="G59" s="95">
        <v>16</v>
      </c>
      <c r="H59" s="95">
        <v>10</v>
      </c>
      <c r="I59" s="95">
        <v>6</v>
      </c>
      <c r="J59" s="95">
        <v>10</v>
      </c>
      <c r="K59" s="95">
        <v>0</v>
      </c>
      <c r="L59" s="95">
        <v>11</v>
      </c>
      <c r="M59" s="95">
        <v>9</v>
      </c>
      <c r="N59" s="95">
        <v>9</v>
      </c>
      <c r="O59" s="95">
        <v>10</v>
      </c>
      <c r="P59" s="95">
        <v>6</v>
      </c>
      <c r="Q59" s="95">
        <v>0</v>
      </c>
      <c r="R59" s="96"/>
      <c r="S59" s="97">
        <f t="shared" si="13"/>
        <v>87</v>
      </c>
      <c r="T59" s="21"/>
      <c r="U59" s="237">
        <v>29</v>
      </c>
      <c r="V59" s="27">
        <f t="shared" si="12"/>
        <v>32</v>
      </c>
      <c r="W59" s="28" t="s">
        <v>33</v>
      </c>
    </row>
    <row r="60" spans="1:23" s="1" customFormat="1" ht="16.5" customHeight="1" x14ac:dyDescent="0.3">
      <c r="A60" s="209"/>
      <c r="B60" s="233"/>
      <c r="C60" s="235"/>
      <c r="D60" s="218"/>
      <c r="E60" s="93">
        <v>5</v>
      </c>
      <c r="F60" s="99" t="s">
        <v>28</v>
      </c>
      <c r="G60" s="70">
        <v>0</v>
      </c>
      <c r="H60" s="70">
        <v>0</v>
      </c>
      <c r="I60" s="70">
        <v>0</v>
      </c>
      <c r="J60" s="70">
        <v>8</v>
      </c>
      <c r="K60" s="70">
        <v>0</v>
      </c>
      <c r="L60" s="70">
        <v>12</v>
      </c>
      <c r="M60" s="70">
        <v>6</v>
      </c>
      <c r="N60" s="70">
        <v>9</v>
      </c>
      <c r="O60" s="70">
        <v>11</v>
      </c>
      <c r="P60" s="70">
        <v>7</v>
      </c>
      <c r="Q60" s="70">
        <v>0</v>
      </c>
      <c r="R60" s="100"/>
      <c r="S60" s="101">
        <f t="shared" si="13"/>
        <v>53</v>
      </c>
      <c r="T60" s="102">
        <f>IF(E59="",0,(SUM(S59+S60)))</f>
        <v>140</v>
      </c>
      <c r="U60" s="238"/>
      <c r="V60" s="31">
        <f t="shared" si="12"/>
        <v>0</v>
      </c>
      <c r="W60" s="29">
        <f>SUM(V59:V60)</f>
        <v>32</v>
      </c>
    </row>
    <row r="61" spans="1:23" s="1" customFormat="1" ht="16.5" customHeight="1" x14ac:dyDescent="0.3">
      <c r="A61" s="207">
        <v>55</v>
      </c>
      <c r="B61" s="232">
        <v>15</v>
      </c>
      <c r="C61" s="234" t="s">
        <v>178</v>
      </c>
      <c r="D61" s="236" t="s">
        <v>179</v>
      </c>
      <c r="E61" s="93">
        <v>19</v>
      </c>
      <c r="F61" s="94" t="s">
        <v>27</v>
      </c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6"/>
      <c r="S61" s="97">
        <f t="shared" ref="S61:S62" si="14">SUM(G61:Q61)-R61</f>
        <v>0</v>
      </c>
      <c r="T61" s="21"/>
      <c r="U61" s="237">
        <v>30</v>
      </c>
      <c r="V61" s="27">
        <f t="shared" ref="V61:V62" si="15">SUM(G61:I61)</f>
        <v>0</v>
      </c>
      <c r="W61" s="28" t="s">
        <v>33</v>
      </c>
    </row>
    <row r="62" spans="1:23" s="1" customFormat="1" ht="16.5" customHeight="1" x14ac:dyDescent="0.3">
      <c r="A62" s="209"/>
      <c r="B62" s="233"/>
      <c r="C62" s="235"/>
      <c r="D62" s="218"/>
      <c r="E62" s="93">
        <v>36</v>
      </c>
      <c r="F62" s="99" t="s">
        <v>28</v>
      </c>
      <c r="G62" s="70">
        <v>13</v>
      </c>
      <c r="H62" s="70">
        <v>9</v>
      </c>
      <c r="I62" s="70">
        <v>6</v>
      </c>
      <c r="J62" s="70">
        <v>9</v>
      </c>
      <c r="K62" s="70">
        <v>15</v>
      </c>
      <c r="L62" s="70">
        <v>13</v>
      </c>
      <c r="M62" s="70">
        <v>8</v>
      </c>
      <c r="N62" s="70">
        <v>10</v>
      </c>
      <c r="O62" s="70">
        <v>8</v>
      </c>
      <c r="P62" s="70">
        <v>11</v>
      </c>
      <c r="Q62" s="70">
        <v>1</v>
      </c>
      <c r="R62" s="100"/>
      <c r="S62" s="101">
        <f t="shared" si="14"/>
        <v>103</v>
      </c>
      <c r="T62" s="102">
        <f>IF(E61="",0,(SUM(S61+S62)))</f>
        <v>103</v>
      </c>
      <c r="U62" s="238"/>
      <c r="V62" s="31">
        <f t="shared" si="15"/>
        <v>28</v>
      </c>
      <c r="W62" s="29">
        <f>SUM(V61:V62)</f>
        <v>28</v>
      </c>
    </row>
    <row r="63" spans="1:23" s="1" customFormat="1" ht="16.5" customHeight="1" x14ac:dyDescent="0.3">
      <c r="A63" s="207">
        <v>41</v>
      </c>
      <c r="B63" s="239">
        <v>8</v>
      </c>
      <c r="C63" s="234" t="s">
        <v>167</v>
      </c>
      <c r="D63" s="236" t="s">
        <v>168</v>
      </c>
      <c r="E63" s="93">
        <v>45</v>
      </c>
      <c r="F63" s="94" t="s">
        <v>27</v>
      </c>
      <c r="G63" s="95">
        <v>15</v>
      </c>
      <c r="H63" s="95">
        <v>0</v>
      </c>
      <c r="I63" s="95">
        <v>7</v>
      </c>
      <c r="J63" s="95">
        <v>9</v>
      </c>
      <c r="K63" s="95">
        <v>15</v>
      </c>
      <c r="L63" s="95">
        <v>12</v>
      </c>
      <c r="M63" s="95">
        <v>9</v>
      </c>
      <c r="N63" s="95">
        <v>9</v>
      </c>
      <c r="O63" s="95">
        <v>9</v>
      </c>
      <c r="P63" s="95">
        <v>10</v>
      </c>
      <c r="Q63" s="95">
        <v>0</v>
      </c>
      <c r="R63" s="96"/>
      <c r="S63" s="97">
        <f t="shared" ref="S63:S68" si="16">SUM(G63:Q63)-R63</f>
        <v>95</v>
      </c>
      <c r="T63" s="21"/>
      <c r="U63" s="237">
        <v>31</v>
      </c>
      <c r="V63" s="27">
        <f t="shared" ref="V63:V68" si="17">SUM(G63:I63)</f>
        <v>22</v>
      </c>
      <c r="W63" s="28" t="s">
        <v>33</v>
      </c>
    </row>
    <row r="64" spans="1:23" s="1" customFormat="1" ht="16.5" customHeight="1" x14ac:dyDescent="0.3">
      <c r="A64" s="209"/>
      <c r="B64" s="240"/>
      <c r="C64" s="235"/>
      <c r="D64" s="218"/>
      <c r="E64" s="93">
        <v>82</v>
      </c>
      <c r="F64" s="99" t="s">
        <v>28</v>
      </c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100"/>
      <c r="S64" s="174">
        <f t="shared" si="16"/>
        <v>0</v>
      </c>
      <c r="T64" s="102">
        <f>IF(E63="",0,(SUM(S63+S64+T63)))</f>
        <v>95</v>
      </c>
      <c r="U64" s="238"/>
      <c r="V64" s="31">
        <f t="shared" si="17"/>
        <v>0</v>
      </c>
      <c r="W64" s="29">
        <f>SUM(V63:V64)</f>
        <v>22</v>
      </c>
    </row>
    <row r="65" spans="1:23" s="1" customFormat="1" ht="16.5" customHeight="1" x14ac:dyDescent="0.3">
      <c r="A65" s="207">
        <v>33</v>
      </c>
      <c r="B65" s="239">
        <v>4</v>
      </c>
      <c r="C65" s="234" t="s">
        <v>157</v>
      </c>
      <c r="D65" s="236" t="s">
        <v>158</v>
      </c>
      <c r="E65" s="93">
        <v>9</v>
      </c>
      <c r="F65" s="94" t="s">
        <v>27</v>
      </c>
      <c r="G65" s="95">
        <v>16</v>
      </c>
      <c r="H65" s="95">
        <v>0</v>
      </c>
      <c r="I65" s="95">
        <v>6</v>
      </c>
      <c r="J65" s="95">
        <v>8</v>
      </c>
      <c r="K65" s="95">
        <v>9</v>
      </c>
      <c r="L65" s="95">
        <v>12</v>
      </c>
      <c r="M65" s="95">
        <v>8</v>
      </c>
      <c r="N65" s="95">
        <v>8</v>
      </c>
      <c r="O65" s="95">
        <v>11</v>
      </c>
      <c r="P65" s="95">
        <v>9</v>
      </c>
      <c r="Q65" s="95">
        <v>0</v>
      </c>
      <c r="R65" s="96"/>
      <c r="S65" s="97">
        <f t="shared" si="16"/>
        <v>87</v>
      </c>
      <c r="T65" s="21"/>
      <c r="U65" s="237">
        <v>32</v>
      </c>
      <c r="V65" s="27">
        <f t="shared" si="17"/>
        <v>22</v>
      </c>
      <c r="W65" s="28" t="s">
        <v>33</v>
      </c>
    </row>
    <row r="66" spans="1:23" s="1" customFormat="1" ht="16.5" customHeight="1" x14ac:dyDescent="0.3">
      <c r="A66" s="209"/>
      <c r="B66" s="240"/>
      <c r="C66" s="235"/>
      <c r="D66" s="218"/>
      <c r="E66" s="93">
        <v>47</v>
      </c>
      <c r="F66" s="99" t="s">
        <v>28</v>
      </c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100"/>
      <c r="S66" s="101">
        <f t="shared" si="16"/>
        <v>0</v>
      </c>
      <c r="T66" s="104">
        <f>IF(E65="",0,(SUM(S65+S66)))</f>
        <v>87</v>
      </c>
      <c r="U66" s="238"/>
      <c r="V66" s="31">
        <f t="shared" si="17"/>
        <v>0</v>
      </c>
      <c r="W66" s="29">
        <f>SUM(V65:V66)</f>
        <v>22</v>
      </c>
    </row>
    <row r="67" spans="1:23" s="1" customFormat="1" ht="16.5" customHeight="1" x14ac:dyDescent="0.3">
      <c r="A67" s="207">
        <v>26</v>
      </c>
      <c r="B67" s="232">
        <v>1</v>
      </c>
      <c r="C67" s="234" t="s">
        <v>109</v>
      </c>
      <c r="D67" s="236" t="s">
        <v>110</v>
      </c>
      <c r="E67" s="93">
        <v>2</v>
      </c>
      <c r="F67" s="94" t="s">
        <v>27</v>
      </c>
      <c r="G67" s="95">
        <v>16</v>
      </c>
      <c r="H67" s="95">
        <v>9</v>
      </c>
      <c r="I67" s="95">
        <v>0</v>
      </c>
      <c r="J67" s="95">
        <v>9</v>
      </c>
      <c r="K67" s="95">
        <v>0</v>
      </c>
      <c r="L67" s="95">
        <v>13</v>
      </c>
      <c r="M67" s="95">
        <v>8</v>
      </c>
      <c r="N67" s="95">
        <v>9</v>
      </c>
      <c r="O67" s="95">
        <v>10</v>
      </c>
      <c r="P67" s="95">
        <v>9</v>
      </c>
      <c r="Q67" s="95">
        <v>0</v>
      </c>
      <c r="R67" s="96"/>
      <c r="S67" s="97">
        <f t="shared" si="16"/>
        <v>83</v>
      </c>
      <c r="T67" s="21"/>
      <c r="U67" s="237">
        <v>33</v>
      </c>
      <c r="V67" s="27">
        <f t="shared" si="17"/>
        <v>25</v>
      </c>
      <c r="W67" s="28" t="s">
        <v>33</v>
      </c>
    </row>
    <row r="68" spans="1:23" s="1" customFormat="1" ht="16.5" customHeight="1" x14ac:dyDescent="0.3">
      <c r="A68" s="209"/>
      <c r="B68" s="233"/>
      <c r="C68" s="235"/>
      <c r="D68" s="218"/>
      <c r="E68" s="93">
        <v>3</v>
      </c>
      <c r="F68" s="99" t="s">
        <v>28</v>
      </c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100"/>
      <c r="S68" s="101">
        <f t="shared" si="16"/>
        <v>0</v>
      </c>
      <c r="T68" s="102">
        <f>IF(E67="",0,(SUM(S67+S68)))</f>
        <v>83</v>
      </c>
      <c r="U68" s="238"/>
      <c r="V68" s="31">
        <f t="shared" si="17"/>
        <v>0</v>
      </c>
      <c r="W68" s="29">
        <f>SUM(V67:V68)</f>
        <v>25</v>
      </c>
    </row>
    <row r="69" spans="1:23" s="1" customFormat="1" ht="16.5" customHeight="1" x14ac:dyDescent="0.3">
      <c r="A69" s="207">
        <v>49</v>
      </c>
      <c r="B69" s="232">
        <v>12</v>
      </c>
      <c r="C69" s="234" t="s">
        <v>141</v>
      </c>
      <c r="D69" s="236" t="s">
        <v>142</v>
      </c>
      <c r="E69" s="93">
        <v>95</v>
      </c>
      <c r="F69" s="94" t="s">
        <v>27</v>
      </c>
      <c r="G69" s="95">
        <v>12</v>
      </c>
      <c r="H69" s="95">
        <v>10</v>
      </c>
      <c r="I69" s="95">
        <v>0</v>
      </c>
      <c r="J69" s="95">
        <v>8</v>
      </c>
      <c r="K69" s="95">
        <v>0</v>
      </c>
      <c r="L69" s="95">
        <v>12</v>
      </c>
      <c r="M69" s="95">
        <v>9</v>
      </c>
      <c r="N69" s="95">
        <v>9</v>
      </c>
      <c r="O69" s="95">
        <v>11</v>
      </c>
      <c r="P69" s="95">
        <v>11</v>
      </c>
      <c r="Q69" s="95">
        <v>0</v>
      </c>
      <c r="R69" s="96"/>
      <c r="S69" s="97">
        <f t="shared" ref="S69:S70" si="18">SUM(G69:Q69)-R69</f>
        <v>82</v>
      </c>
      <c r="T69" s="21"/>
      <c r="U69" s="237">
        <v>34</v>
      </c>
      <c r="V69" s="27">
        <f t="shared" ref="V69:V71" si="19">SUM(G69:I69)</f>
        <v>22</v>
      </c>
      <c r="W69" s="28" t="s">
        <v>33</v>
      </c>
    </row>
    <row r="70" spans="1:23" s="1" customFormat="1" ht="16.5" customHeight="1" x14ac:dyDescent="0.3">
      <c r="A70" s="209"/>
      <c r="B70" s="233"/>
      <c r="C70" s="235"/>
      <c r="D70" s="218"/>
      <c r="E70" s="93">
        <v>94</v>
      </c>
      <c r="F70" s="99" t="s">
        <v>28</v>
      </c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100"/>
      <c r="S70" s="174">
        <f t="shared" si="18"/>
        <v>0</v>
      </c>
      <c r="T70" s="102">
        <f>IF(E69="",0,(SUM(S69+S70)))</f>
        <v>82</v>
      </c>
      <c r="U70" s="238"/>
      <c r="V70" s="31">
        <f t="shared" si="19"/>
        <v>0</v>
      </c>
      <c r="W70" s="29">
        <f>SUM(V69:V70)</f>
        <v>22</v>
      </c>
    </row>
    <row r="71" spans="1:23" ht="16.5" customHeight="1" x14ac:dyDescent="0.3">
      <c r="A71" s="207">
        <v>51</v>
      </c>
      <c r="B71" s="239">
        <v>13</v>
      </c>
      <c r="C71" s="234" t="s">
        <v>175</v>
      </c>
      <c r="D71" s="236" t="s">
        <v>176</v>
      </c>
      <c r="E71" s="93">
        <v>30</v>
      </c>
      <c r="F71" s="94" t="s">
        <v>27</v>
      </c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6"/>
      <c r="S71" s="97">
        <f t="shared" ref="S71:S74" si="20">SUM(G71:Q71)-R71</f>
        <v>0</v>
      </c>
      <c r="T71" s="21"/>
      <c r="U71" s="237">
        <v>35</v>
      </c>
      <c r="V71" s="27">
        <f t="shared" si="19"/>
        <v>0</v>
      </c>
      <c r="W71" s="28" t="s">
        <v>33</v>
      </c>
    </row>
    <row r="72" spans="1:23" ht="16.5" customHeight="1" x14ac:dyDescent="0.3">
      <c r="A72" s="209"/>
      <c r="B72" s="240"/>
      <c r="C72" s="235"/>
      <c r="D72" s="218"/>
      <c r="E72" s="93">
        <v>29</v>
      </c>
      <c r="F72" s="99" t="s">
        <v>28</v>
      </c>
      <c r="G72" s="70">
        <v>18</v>
      </c>
      <c r="H72" s="70">
        <v>9</v>
      </c>
      <c r="I72" s="70">
        <v>0</v>
      </c>
      <c r="J72" s="70">
        <v>9</v>
      </c>
      <c r="K72" s="70">
        <v>0</v>
      </c>
      <c r="L72" s="70">
        <v>13</v>
      </c>
      <c r="M72" s="70">
        <v>6</v>
      </c>
      <c r="N72" s="70">
        <v>9</v>
      </c>
      <c r="O72" s="70">
        <v>9</v>
      </c>
      <c r="P72" s="70">
        <v>6</v>
      </c>
      <c r="Q72" s="70">
        <v>0</v>
      </c>
      <c r="R72" s="100"/>
      <c r="S72" s="174">
        <f t="shared" si="20"/>
        <v>79</v>
      </c>
      <c r="T72" s="104">
        <f>IF(E71="",0,(SUM(S71+S72)))</f>
        <v>79</v>
      </c>
      <c r="U72" s="238"/>
      <c r="V72" s="31">
        <f>SUM(G72:I72)</f>
        <v>27</v>
      </c>
      <c r="W72" s="29">
        <f>SUM(V71:V72)</f>
        <v>27</v>
      </c>
    </row>
    <row r="73" spans="1:23" s="1" customFormat="1" ht="16.5" customHeight="1" x14ac:dyDescent="0.3">
      <c r="A73" s="207">
        <v>52</v>
      </c>
      <c r="B73" s="232">
        <v>14</v>
      </c>
      <c r="C73" s="234" t="s">
        <v>67</v>
      </c>
      <c r="D73" s="236" t="s">
        <v>68</v>
      </c>
      <c r="E73" s="93">
        <v>127</v>
      </c>
      <c r="F73" s="94" t="s">
        <v>27</v>
      </c>
      <c r="G73" s="95">
        <v>12</v>
      </c>
      <c r="H73" s="95">
        <v>0</v>
      </c>
      <c r="I73" s="95">
        <v>0</v>
      </c>
      <c r="J73" s="95">
        <v>9</v>
      </c>
      <c r="K73" s="95">
        <v>0</v>
      </c>
      <c r="L73" s="95">
        <v>12</v>
      </c>
      <c r="M73" s="95">
        <v>6</v>
      </c>
      <c r="N73" s="95">
        <v>9</v>
      </c>
      <c r="O73" s="95">
        <v>12</v>
      </c>
      <c r="P73" s="95">
        <v>6</v>
      </c>
      <c r="Q73" s="95">
        <v>0</v>
      </c>
      <c r="R73" s="96"/>
      <c r="S73" s="97">
        <f t="shared" si="20"/>
        <v>66</v>
      </c>
      <c r="T73" s="98"/>
      <c r="U73" s="237">
        <v>36</v>
      </c>
      <c r="V73" s="27">
        <f>SUM(G73:I73)</f>
        <v>12</v>
      </c>
      <c r="W73" s="28" t="s">
        <v>33</v>
      </c>
    </row>
    <row r="74" spans="1:23" s="1" customFormat="1" ht="16.5" customHeight="1" x14ac:dyDescent="0.3">
      <c r="A74" s="209"/>
      <c r="B74" s="233"/>
      <c r="C74" s="235"/>
      <c r="D74" s="218"/>
      <c r="E74" s="93">
        <v>22</v>
      </c>
      <c r="F74" s="99" t="s">
        <v>28</v>
      </c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100"/>
      <c r="S74" s="101">
        <f t="shared" si="20"/>
        <v>0</v>
      </c>
      <c r="T74" s="102">
        <f>IF(E73="",0,(SUM(S73+S74+T73)))</f>
        <v>66</v>
      </c>
      <c r="U74" s="238"/>
      <c r="V74" s="31">
        <f>SUM(G74:I74)</f>
        <v>0</v>
      </c>
      <c r="W74" s="29">
        <f>SUM(V73:V74)</f>
        <v>12</v>
      </c>
    </row>
  </sheetData>
  <mergeCells count="181">
    <mergeCell ref="A27:A28"/>
    <mergeCell ref="B27:B28"/>
    <mergeCell ref="C27:C28"/>
    <mergeCell ref="D27:D28"/>
    <mergeCell ref="U27:U28"/>
    <mergeCell ref="A45:A46"/>
    <mergeCell ref="B45:B46"/>
    <mergeCell ref="C45:C46"/>
    <mergeCell ref="D45:D46"/>
    <mergeCell ref="U45:U46"/>
    <mergeCell ref="A1:W1"/>
    <mergeCell ref="A73:A74"/>
    <mergeCell ref="B73:B74"/>
    <mergeCell ref="C73:C74"/>
    <mergeCell ref="D73:D74"/>
    <mergeCell ref="U73:U74"/>
    <mergeCell ref="B41:B42"/>
    <mergeCell ref="C41:C42"/>
    <mergeCell ref="D41:D42"/>
    <mergeCell ref="U41:U42"/>
    <mergeCell ref="A57:A58"/>
    <mergeCell ref="B57:B58"/>
    <mergeCell ref="C57:C58"/>
    <mergeCell ref="D57:D58"/>
    <mergeCell ref="U57:U58"/>
    <mergeCell ref="A41:A42"/>
    <mergeCell ref="A63:A64"/>
    <mergeCell ref="B63:B64"/>
    <mergeCell ref="C63:C64"/>
    <mergeCell ref="D63:D64"/>
    <mergeCell ref="U63:U64"/>
    <mergeCell ref="A33:A34"/>
    <mergeCell ref="B33:B34"/>
    <mergeCell ref="C33:C34"/>
    <mergeCell ref="A13:A14"/>
    <mergeCell ref="B13:B14"/>
    <mergeCell ref="C13:C14"/>
    <mergeCell ref="D13:D14"/>
    <mergeCell ref="U13:U14"/>
    <mergeCell ref="B19:B20"/>
    <mergeCell ref="C19:C20"/>
    <mergeCell ref="D19:D20"/>
    <mergeCell ref="U19:U20"/>
    <mergeCell ref="A19:A20"/>
    <mergeCell ref="A53:A54"/>
    <mergeCell ref="B53:B54"/>
    <mergeCell ref="C53:C54"/>
    <mergeCell ref="D53:D54"/>
    <mergeCell ref="U53:U54"/>
    <mergeCell ref="D33:D34"/>
    <mergeCell ref="U33:U34"/>
    <mergeCell ref="A51:A52"/>
    <mergeCell ref="B51:B52"/>
    <mergeCell ref="C51:C52"/>
    <mergeCell ref="D51:D52"/>
    <mergeCell ref="U51:U52"/>
    <mergeCell ref="A39:A40"/>
    <mergeCell ref="B39:B40"/>
    <mergeCell ref="C39:C40"/>
    <mergeCell ref="D39:D40"/>
    <mergeCell ref="U39:U40"/>
    <mergeCell ref="A29:A30"/>
    <mergeCell ref="B29:B30"/>
    <mergeCell ref="C29:C30"/>
    <mergeCell ref="D29:D30"/>
    <mergeCell ref="U29:U30"/>
    <mergeCell ref="A43:A44"/>
    <mergeCell ref="A65:A66"/>
    <mergeCell ref="B65:B66"/>
    <mergeCell ref="C65:C66"/>
    <mergeCell ref="D65:D66"/>
    <mergeCell ref="U65:U66"/>
    <mergeCell ref="A31:A32"/>
    <mergeCell ref="B31:B32"/>
    <mergeCell ref="C31:C32"/>
    <mergeCell ref="D31:D32"/>
    <mergeCell ref="U31:U32"/>
    <mergeCell ref="A35:A36"/>
    <mergeCell ref="B35:B36"/>
    <mergeCell ref="C35:C36"/>
    <mergeCell ref="D35:D36"/>
    <mergeCell ref="A61:A62"/>
    <mergeCell ref="B61:B62"/>
    <mergeCell ref="C61:C62"/>
    <mergeCell ref="D61:D62"/>
    <mergeCell ref="U61:U62"/>
    <mergeCell ref="B43:B44"/>
    <mergeCell ref="C43:C44"/>
    <mergeCell ref="D43:D44"/>
    <mergeCell ref="U43:U44"/>
    <mergeCell ref="A9:A10"/>
    <mergeCell ref="B9:B10"/>
    <mergeCell ref="C9:C10"/>
    <mergeCell ref="D9:D10"/>
    <mergeCell ref="A3:A4"/>
    <mergeCell ref="B3:B4"/>
    <mergeCell ref="C3:C4"/>
    <mergeCell ref="D3:D4"/>
    <mergeCell ref="U3:U4"/>
    <mergeCell ref="A5:A6"/>
    <mergeCell ref="B5:B6"/>
    <mergeCell ref="C5:C6"/>
    <mergeCell ref="D5:D6"/>
    <mergeCell ref="U5:U6"/>
    <mergeCell ref="A7:A8"/>
    <mergeCell ref="B7:B8"/>
    <mergeCell ref="C7:C8"/>
    <mergeCell ref="D7:D8"/>
    <mergeCell ref="U7:U8"/>
    <mergeCell ref="A71:A72"/>
    <mergeCell ref="B71:B72"/>
    <mergeCell ref="C71:C72"/>
    <mergeCell ref="D71:D72"/>
    <mergeCell ref="U71:U72"/>
    <mergeCell ref="A17:A18"/>
    <mergeCell ref="B17:B18"/>
    <mergeCell ref="C17:C18"/>
    <mergeCell ref="D17:D18"/>
    <mergeCell ref="U17:U18"/>
    <mergeCell ref="A69:A70"/>
    <mergeCell ref="B69:B70"/>
    <mergeCell ref="C69:C70"/>
    <mergeCell ref="D69:D70"/>
    <mergeCell ref="U69:U70"/>
    <mergeCell ref="A23:A24"/>
    <mergeCell ref="B23:B24"/>
    <mergeCell ref="C23:C24"/>
    <mergeCell ref="D23:D24"/>
    <mergeCell ref="U23:U24"/>
    <mergeCell ref="A25:A26"/>
    <mergeCell ref="B25:B26"/>
    <mergeCell ref="C25:C26"/>
    <mergeCell ref="D25:D26"/>
    <mergeCell ref="C47:C48"/>
    <mergeCell ref="D47:D48"/>
    <mergeCell ref="U47:U48"/>
    <mergeCell ref="A11:A12"/>
    <mergeCell ref="B11:B12"/>
    <mergeCell ref="C11:C12"/>
    <mergeCell ref="D11:D12"/>
    <mergeCell ref="U11:U12"/>
    <mergeCell ref="A15:A16"/>
    <mergeCell ref="B15:B16"/>
    <mergeCell ref="C15:C16"/>
    <mergeCell ref="D15:D16"/>
    <mergeCell ref="U15:U16"/>
    <mergeCell ref="A21:A22"/>
    <mergeCell ref="B21:B22"/>
    <mergeCell ref="C21:C22"/>
    <mergeCell ref="D21:D22"/>
    <mergeCell ref="U21:U22"/>
    <mergeCell ref="A37:A38"/>
    <mergeCell ref="B37:B38"/>
    <mergeCell ref="C37:C38"/>
    <mergeCell ref="D37:D38"/>
    <mergeCell ref="U37:U38"/>
    <mergeCell ref="U25:U26"/>
    <mergeCell ref="A55:A56"/>
    <mergeCell ref="B55:B56"/>
    <mergeCell ref="C55:C56"/>
    <mergeCell ref="D55:D56"/>
    <mergeCell ref="U55:U56"/>
    <mergeCell ref="U9:U10"/>
    <mergeCell ref="A67:A68"/>
    <mergeCell ref="B67:B68"/>
    <mergeCell ref="C67:C68"/>
    <mergeCell ref="D67:D68"/>
    <mergeCell ref="U67:U68"/>
    <mergeCell ref="A49:A50"/>
    <mergeCell ref="B49:B50"/>
    <mergeCell ref="C49:C50"/>
    <mergeCell ref="D49:D50"/>
    <mergeCell ref="U49:U50"/>
    <mergeCell ref="U35:U36"/>
    <mergeCell ref="A59:A60"/>
    <mergeCell ref="B59:B60"/>
    <mergeCell ref="C59:C60"/>
    <mergeCell ref="D59:D60"/>
    <mergeCell ref="U59:U60"/>
    <mergeCell ref="A47:A48"/>
    <mergeCell ref="B47:B48"/>
  </mergeCells>
  <phoneticPr fontId="0" type="noConversion"/>
  <printOptions gridLines="1"/>
  <pageMargins left="0.3" right="0.17" top="0.56999999999999995" bottom="0.54" header="0.5" footer="0.5"/>
  <pageSetup paperSize="9"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2"/>
  <sheetViews>
    <sheetView zoomScaleNormal="100" workbookViewId="0">
      <pane ySplit="2" topLeftCell="A3" activePane="bottomLeft" state="frozen"/>
      <selection pane="bottomLeft" activeCell="X15" sqref="X15"/>
    </sheetView>
  </sheetViews>
  <sheetFormatPr defaultColWidth="9.109375" defaultRowHeight="15.75" customHeight="1" x14ac:dyDescent="0.3"/>
  <cols>
    <col min="1" max="1" width="11.5546875" style="77" bestFit="1" customWidth="1"/>
    <col min="2" max="2" width="7.6640625" style="77" bestFit="1" customWidth="1"/>
    <col min="3" max="3" width="30.88671875" style="127" customWidth="1"/>
    <col min="4" max="4" width="6.88671875" style="78" customWidth="1"/>
    <col min="5" max="5" width="7.33203125" style="128" bestFit="1" customWidth="1"/>
    <col min="6" max="16" width="4.6640625" style="77" customWidth="1"/>
    <col min="17" max="17" width="4.33203125" style="13" customWidth="1"/>
    <col min="18" max="18" width="5.88671875" style="129" customWidth="1"/>
    <col min="19" max="19" width="5.44140625" style="130" customWidth="1"/>
    <col min="20" max="20" width="12.44140625" style="131" bestFit="1" customWidth="1"/>
    <col min="21" max="16384" width="9.109375" style="1"/>
  </cols>
  <sheetData>
    <row r="1" spans="1:20" ht="30" x14ac:dyDescent="0.2">
      <c r="A1" s="231" t="s">
        <v>40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</row>
    <row r="2" spans="1:20" s="20" customFormat="1" ht="15.75" customHeight="1" x14ac:dyDescent="0.25">
      <c r="A2" s="22" t="s">
        <v>63</v>
      </c>
      <c r="B2" s="115" t="s">
        <v>64</v>
      </c>
      <c r="C2" s="116" t="s">
        <v>35</v>
      </c>
      <c r="D2" s="117" t="s">
        <v>30</v>
      </c>
      <c r="E2" s="118" t="s">
        <v>0</v>
      </c>
      <c r="F2" s="119" t="s">
        <v>2</v>
      </c>
      <c r="G2" s="119" t="s">
        <v>3</v>
      </c>
      <c r="H2" s="119" t="s">
        <v>4</v>
      </c>
      <c r="I2" s="119" t="s">
        <v>20</v>
      </c>
      <c r="J2" s="119" t="s">
        <v>5</v>
      </c>
      <c r="K2" s="119" t="s">
        <v>6</v>
      </c>
      <c r="L2" s="119" t="s">
        <v>7</v>
      </c>
      <c r="M2" s="119" t="s">
        <v>8</v>
      </c>
      <c r="N2" s="119" t="s">
        <v>19</v>
      </c>
      <c r="O2" s="119" t="s">
        <v>29</v>
      </c>
      <c r="P2" s="119" t="s">
        <v>17</v>
      </c>
      <c r="Q2" s="18" t="s">
        <v>9</v>
      </c>
      <c r="R2" s="120" t="s">
        <v>69</v>
      </c>
      <c r="S2" s="121" t="s">
        <v>10</v>
      </c>
      <c r="T2" s="62" t="s">
        <v>32</v>
      </c>
    </row>
    <row r="3" spans="1:20" ht="19.5" customHeight="1" x14ac:dyDescent="0.3">
      <c r="A3" s="98">
        <v>97</v>
      </c>
      <c r="B3" s="98">
        <v>8</v>
      </c>
      <c r="C3" s="122" t="s">
        <v>137</v>
      </c>
      <c r="D3" s="103" t="s">
        <v>138</v>
      </c>
      <c r="E3" s="123" t="s">
        <v>49</v>
      </c>
      <c r="F3" s="126">
        <v>20</v>
      </c>
      <c r="G3" s="126">
        <v>9</v>
      </c>
      <c r="H3" s="126">
        <v>6</v>
      </c>
      <c r="I3" s="126">
        <v>9</v>
      </c>
      <c r="J3" s="126">
        <v>12</v>
      </c>
      <c r="K3" s="126">
        <v>12</v>
      </c>
      <c r="L3" s="126">
        <v>9</v>
      </c>
      <c r="M3" s="126">
        <v>9</v>
      </c>
      <c r="N3" s="126">
        <v>10</v>
      </c>
      <c r="O3" s="126">
        <v>9</v>
      </c>
      <c r="P3" s="126">
        <v>3</v>
      </c>
      <c r="Q3" s="12"/>
      <c r="R3" s="120">
        <f t="shared" ref="R3:R35" si="0">IF(E3="","",SUM(F3:P3)-(Q3))</f>
        <v>108</v>
      </c>
      <c r="S3" s="124">
        <v>1</v>
      </c>
      <c r="T3" s="30">
        <f t="shared" ref="T3:T30" si="1">SUM(F3:H3)</f>
        <v>35</v>
      </c>
    </row>
    <row r="4" spans="1:20" ht="19.5" customHeight="1" x14ac:dyDescent="0.3">
      <c r="A4" s="98">
        <v>79</v>
      </c>
      <c r="B4" s="98">
        <v>3</v>
      </c>
      <c r="C4" s="122" t="s">
        <v>107</v>
      </c>
      <c r="D4" s="103" t="s">
        <v>108</v>
      </c>
      <c r="E4" s="123" t="s">
        <v>52</v>
      </c>
      <c r="F4" s="98">
        <v>21</v>
      </c>
      <c r="G4" s="98">
        <v>0</v>
      </c>
      <c r="H4" s="98">
        <v>9</v>
      </c>
      <c r="I4" s="98">
        <v>9</v>
      </c>
      <c r="J4" s="98">
        <v>11</v>
      </c>
      <c r="K4" s="98">
        <v>16</v>
      </c>
      <c r="L4" s="98">
        <v>9</v>
      </c>
      <c r="M4" s="98">
        <v>10</v>
      </c>
      <c r="N4" s="98">
        <v>10</v>
      </c>
      <c r="O4" s="98">
        <v>12</v>
      </c>
      <c r="P4" s="98">
        <v>0</v>
      </c>
      <c r="Q4" s="14"/>
      <c r="R4" s="120">
        <f t="shared" si="0"/>
        <v>107</v>
      </c>
      <c r="S4" s="124">
        <v>2</v>
      </c>
      <c r="T4" s="30">
        <f t="shared" si="1"/>
        <v>30</v>
      </c>
    </row>
    <row r="5" spans="1:20" ht="19.5" customHeight="1" x14ac:dyDescent="0.3">
      <c r="A5" s="98">
        <v>67</v>
      </c>
      <c r="B5" s="98">
        <v>9</v>
      </c>
      <c r="C5" s="122" t="s">
        <v>111</v>
      </c>
      <c r="D5" s="103" t="s">
        <v>112</v>
      </c>
      <c r="E5" s="123" t="s">
        <v>55</v>
      </c>
      <c r="F5" s="98">
        <v>18</v>
      </c>
      <c r="G5" s="98">
        <v>9</v>
      </c>
      <c r="H5" s="98">
        <v>0</v>
      </c>
      <c r="I5" s="98">
        <v>9</v>
      </c>
      <c r="J5" s="98">
        <v>15</v>
      </c>
      <c r="K5" s="98">
        <v>14</v>
      </c>
      <c r="L5" s="98">
        <v>9</v>
      </c>
      <c r="M5" s="98">
        <v>9</v>
      </c>
      <c r="N5" s="98">
        <v>11</v>
      </c>
      <c r="O5" s="98">
        <v>7</v>
      </c>
      <c r="P5" s="98">
        <v>3</v>
      </c>
      <c r="Q5" s="14"/>
      <c r="R5" s="120">
        <f t="shared" si="0"/>
        <v>104</v>
      </c>
      <c r="S5" s="124">
        <v>3</v>
      </c>
      <c r="T5" s="30">
        <f t="shared" si="1"/>
        <v>27</v>
      </c>
    </row>
    <row r="6" spans="1:20" ht="19.5" customHeight="1" x14ac:dyDescent="0.3">
      <c r="A6" s="98">
        <v>81</v>
      </c>
      <c r="B6" s="98">
        <v>3</v>
      </c>
      <c r="C6" s="122" t="s">
        <v>107</v>
      </c>
      <c r="D6" s="103" t="s">
        <v>108</v>
      </c>
      <c r="E6" s="123" t="s">
        <v>71</v>
      </c>
      <c r="F6" s="126">
        <v>19</v>
      </c>
      <c r="G6" s="126">
        <v>0</v>
      </c>
      <c r="H6" s="126">
        <v>7</v>
      </c>
      <c r="I6" s="126">
        <v>10</v>
      </c>
      <c r="J6" s="126">
        <v>12</v>
      </c>
      <c r="K6" s="126">
        <v>14</v>
      </c>
      <c r="L6" s="126">
        <v>9</v>
      </c>
      <c r="M6" s="126">
        <v>9</v>
      </c>
      <c r="N6" s="126">
        <v>10</v>
      </c>
      <c r="O6" s="126">
        <v>11</v>
      </c>
      <c r="P6" s="98">
        <v>0</v>
      </c>
      <c r="Q6" s="12"/>
      <c r="R6" s="120">
        <f t="shared" si="0"/>
        <v>101</v>
      </c>
      <c r="S6" s="122">
        <v>4</v>
      </c>
      <c r="T6" s="30">
        <f t="shared" si="1"/>
        <v>26</v>
      </c>
    </row>
    <row r="7" spans="1:20" ht="19.5" customHeight="1" x14ac:dyDescent="0.3">
      <c r="A7" s="98">
        <v>69</v>
      </c>
      <c r="B7" s="98">
        <v>9</v>
      </c>
      <c r="C7" s="122" t="s">
        <v>111</v>
      </c>
      <c r="D7" s="103" t="s">
        <v>112</v>
      </c>
      <c r="E7" s="123" t="s">
        <v>56</v>
      </c>
      <c r="F7" s="98">
        <v>18</v>
      </c>
      <c r="G7" s="98">
        <v>0</v>
      </c>
      <c r="H7" s="98">
        <v>9</v>
      </c>
      <c r="I7" s="98">
        <v>9</v>
      </c>
      <c r="J7" s="98">
        <v>11</v>
      </c>
      <c r="K7" s="98">
        <v>14</v>
      </c>
      <c r="L7" s="98">
        <v>10</v>
      </c>
      <c r="M7" s="98">
        <v>10</v>
      </c>
      <c r="N7" s="98">
        <v>10</v>
      </c>
      <c r="O7" s="98">
        <v>9</v>
      </c>
      <c r="P7" s="98">
        <v>0</v>
      </c>
      <c r="Q7" s="14"/>
      <c r="R7" s="120">
        <f t="shared" si="0"/>
        <v>100</v>
      </c>
      <c r="S7" s="122">
        <v>5</v>
      </c>
      <c r="T7" s="30">
        <f t="shared" si="1"/>
        <v>27</v>
      </c>
    </row>
    <row r="8" spans="1:20" ht="19.5" customHeight="1" x14ac:dyDescent="0.3">
      <c r="A8" s="98">
        <v>103</v>
      </c>
      <c r="B8" s="98">
        <v>4</v>
      </c>
      <c r="C8" s="122" t="s">
        <v>141</v>
      </c>
      <c r="D8" s="103" t="s">
        <v>142</v>
      </c>
      <c r="E8" s="123" t="s">
        <v>134</v>
      </c>
      <c r="F8" s="98">
        <v>16</v>
      </c>
      <c r="G8" s="98">
        <v>9</v>
      </c>
      <c r="H8" s="98">
        <v>6</v>
      </c>
      <c r="I8" s="98">
        <v>9</v>
      </c>
      <c r="J8" s="98">
        <v>9</v>
      </c>
      <c r="K8" s="98">
        <v>13</v>
      </c>
      <c r="L8" s="98">
        <v>7</v>
      </c>
      <c r="M8" s="98">
        <v>9</v>
      </c>
      <c r="N8" s="98">
        <v>9</v>
      </c>
      <c r="O8" s="98">
        <v>9</v>
      </c>
      <c r="P8" s="98">
        <v>0</v>
      </c>
      <c r="Q8" s="14"/>
      <c r="R8" s="120">
        <f t="shared" si="0"/>
        <v>96</v>
      </c>
      <c r="S8" s="122">
        <v>6</v>
      </c>
      <c r="T8" s="30">
        <f t="shared" si="1"/>
        <v>31</v>
      </c>
    </row>
    <row r="9" spans="1:20" ht="19.5" customHeight="1" x14ac:dyDescent="0.3">
      <c r="A9" s="98">
        <v>80</v>
      </c>
      <c r="B9" s="98">
        <v>3</v>
      </c>
      <c r="C9" s="122" t="s">
        <v>107</v>
      </c>
      <c r="D9" s="103" t="s">
        <v>108</v>
      </c>
      <c r="E9" s="123" t="s">
        <v>70</v>
      </c>
      <c r="F9" s="98">
        <v>18</v>
      </c>
      <c r="G9" s="98">
        <v>0</v>
      </c>
      <c r="H9" s="98">
        <v>6</v>
      </c>
      <c r="I9" s="98">
        <v>10</v>
      </c>
      <c r="J9" s="98">
        <v>9</v>
      </c>
      <c r="K9" s="98">
        <v>16</v>
      </c>
      <c r="L9" s="98">
        <v>9</v>
      </c>
      <c r="M9" s="98">
        <v>9</v>
      </c>
      <c r="N9" s="98">
        <v>11</v>
      </c>
      <c r="O9" s="98">
        <v>7</v>
      </c>
      <c r="P9" s="98">
        <v>0</v>
      </c>
      <c r="Q9" s="14"/>
      <c r="R9" s="120">
        <f t="shared" si="0"/>
        <v>95</v>
      </c>
      <c r="S9" s="122">
        <v>7</v>
      </c>
      <c r="T9" s="30">
        <f t="shared" si="1"/>
        <v>24</v>
      </c>
    </row>
    <row r="10" spans="1:20" ht="19.5" customHeight="1" x14ac:dyDescent="0.3">
      <c r="A10" s="98">
        <v>78</v>
      </c>
      <c r="B10" s="98">
        <v>3</v>
      </c>
      <c r="C10" s="122" t="s">
        <v>107</v>
      </c>
      <c r="D10" s="103" t="s">
        <v>108</v>
      </c>
      <c r="E10" s="123" t="s">
        <v>76</v>
      </c>
      <c r="F10" s="98">
        <v>18</v>
      </c>
      <c r="G10" s="98">
        <v>9</v>
      </c>
      <c r="H10" s="98">
        <v>6</v>
      </c>
      <c r="I10" s="98">
        <v>10</v>
      </c>
      <c r="J10" s="98">
        <v>0</v>
      </c>
      <c r="K10" s="98">
        <v>15</v>
      </c>
      <c r="L10" s="98">
        <v>9</v>
      </c>
      <c r="M10" s="98">
        <v>9</v>
      </c>
      <c r="N10" s="98">
        <v>9</v>
      </c>
      <c r="O10" s="98">
        <v>9</v>
      </c>
      <c r="P10" s="98">
        <v>0</v>
      </c>
      <c r="Q10" s="14"/>
      <c r="R10" s="120">
        <f t="shared" si="0"/>
        <v>94</v>
      </c>
      <c r="S10" s="122">
        <v>8</v>
      </c>
      <c r="T10" s="30">
        <f t="shared" si="1"/>
        <v>33</v>
      </c>
    </row>
    <row r="11" spans="1:20" ht="19.5" customHeight="1" x14ac:dyDescent="0.3">
      <c r="A11" s="98">
        <v>77</v>
      </c>
      <c r="B11" s="98">
        <v>7</v>
      </c>
      <c r="C11" s="122" t="s">
        <v>117</v>
      </c>
      <c r="D11" s="103" t="s">
        <v>118</v>
      </c>
      <c r="E11" s="123" t="s">
        <v>129</v>
      </c>
      <c r="F11" s="98">
        <v>13</v>
      </c>
      <c r="G11" s="98">
        <v>9</v>
      </c>
      <c r="H11" s="98">
        <v>6</v>
      </c>
      <c r="I11" s="98">
        <v>9</v>
      </c>
      <c r="J11" s="98">
        <v>12</v>
      </c>
      <c r="K11" s="98">
        <v>11</v>
      </c>
      <c r="L11" s="98">
        <v>10</v>
      </c>
      <c r="M11" s="98">
        <v>9</v>
      </c>
      <c r="N11" s="98">
        <v>9</v>
      </c>
      <c r="O11" s="98">
        <v>6</v>
      </c>
      <c r="P11" s="98">
        <v>0</v>
      </c>
      <c r="Q11" s="14"/>
      <c r="R11" s="120">
        <f t="shared" si="0"/>
        <v>94</v>
      </c>
      <c r="S11" s="122">
        <v>9</v>
      </c>
      <c r="T11" s="30">
        <f t="shared" si="1"/>
        <v>28</v>
      </c>
    </row>
    <row r="12" spans="1:20" ht="19.5" customHeight="1" x14ac:dyDescent="0.3">
      <c r="A12" s="98">
        <v>75</v>
      </c>
      <c r="B12" s="98">
        <v>7</v>
      </c>
      <c r="C12" s="122" t="s">
        <v>117</v>
      </c>
      <c r="D12" s="103" t="s">
        <v>118</v>
      </c>
      <c r="E12" s="123" t="s">
        <v>127</v>
      </c>
      <c r="F12" s="98">
        <v>12</v>
      </c>
      <c r="G12" s="98">
        <v>9</v>
      </c>
      <c r="H12" s="98">
        <v>6</v>
      </c>
      <c r="I12" s="98">
        <v>9</v>
      </c>
      <c r="J12" s="98">
        <v>13</v>
      </c>
      <c r="K12" s="98">
        <v>11</v>
      </c>
      <c r="L12" s="98">
        <v>9</v>
      </c>
      <c r="M12" s="98">
        <v>8</v>
      </c>
      <c r="N12" s="98">
        <v>10</v>
      </c>
      <c r="O12" s="98">
        <v>7</v>
      </c>
      <c r="P12" s="98">
        <v>0</v>
      </c>
      <c r="Q12" s="14"/>
      <c r="R12" s="120">
        <f t="shared" si="0"/>
        <v>94</v>
      </c>
      <c r="S12" s="122">
        <v>10</v>
      </c>
      <c r="T12" s="30">
        <f t="shared" si="1"/>
        <v>27</v>
      </c>
    </row>
    <row r="13" spans="1:20" ht="19.5" customHeight="1" x14ac:dyDescent="0.3">
      <c r="A13" s="98">
        <v>76</v>
      </c>
      <c r="B13" s="98">
        <v>7</v>
      </c>
      <c r="C13" s="122" t="s">
        <v>117</v>
      </c>
      <c r="D13" s="125" t="s">
        <v>118</v>
      </c>
      <c r="E13" s="123" t="s">
        <v>128</v>
      </c>
      <c r="F13" s="98">
        <v>12</v>
      </c>
      <c r="G13" s="98">
        <v>9</v>
      </c>
      <c r="H13" s="98">
        <v>6</v>
      </c>
      <c r="I13" s="98">
        <v>9</v>
      </c>
      <c r="J13" s="98">
        <v>12</v>
      </c>
      <c r="K13" s="98">
        <v>10</v>
      </c>
      <c r="L13" s="98">
        <v>9</v>
      </c>
      <c r="M13" s="98">
        <v>10</v>
      </c>
      <c r="N13" s="98">
        <v>9</v>
      </c>
      <c r="O13" s="98">
        <v>6</v>
      </c>
      <c r="P13" s="98">
        <v>0</v>
      </c>
      <c r="Q13" s="14"/>
      <c r="R13" s="120">
        <f t="shared" si="0"/>
        <v>92</v>
      </c>
      <c r="S13" s="122">
        <v>11</v>
      </c>
      <c r="T13" s="30">
        <f t="shared" si="1"/>
        <v>27</v>
      </c>
    </row>
    <row r="14" spans="1:20" ht="19.5" customHeight="1" x14ac:dyDescent="0.3">
      <c r="A14" s="98">
        <v>68</v>
      </c>
      <c r="B14" s="98">
        <v>9</v>
      </c>
      <c r="C14" s="122" t="s">
        <v>111</v>
      </c>
      <c r="D14" s="103" t="s">
        <v>112</v>
      </c>
      <c r="E14" s="123" t="s">
        <v>124</v>
      </c>
      <c r="F14" s="98">
        <v>15</v>
      </c>
      <c r="G14" s="98">
        <v>0</v>
      </c>
      <c r="H14" s="98">
        <v>0</v>
      </c>
      <c r="I14" s="98">
        <v>9</v>
      </c>
      <c r="J14" s="98">
        <v>14</v>
      </c>
      <c r="K14" s="98">
        <v>13</v>
      </c>
      <c r="L14" s="98">
        <v>9</v>
      </c>
      <c r="M14" s="98">
        <v>12</v>
      </c>
      <c r="N14" s="98">
        <v>10</v>
      </c>
      <c r="O14" s="98">
        <v>8</v>
      </c>
      <c r="P14" s="98">
        <v>0</v>
      </c>
      <c r="Q14" s="14"/>
      <c r="R14" s="120">
        <f t="shared" si="0"/>
        <v>90</v>
      </c>
      <c r="S14" s="122">
        <v>12</v>
      </c>
      <c r="T14" s="30">
        <f t="shared" si="1"/>
        <v>15</v>
      </c>
    </row>
    <row r="15" spans="1:20" ht="19.5" customHeight="1" x14ac:dyDescent="0.3">
      <c r="A15" s="98">
        <v>104</v>
      </c>
      <c r="B15" s="98">
        <v>4</v>
      </c>
      <c r="C15" s="122" t="s">
        <v>141</v>
      </c>
      <c r="D15" s="103" t="s">
        <v>142</v>
      </c>
      <c r="E15" s="123" t="s">
        <v>144</v>
      </c>
      <c r="F15" s="98">
        <v>14</v>
      </c>
      <c r="G15" s="98">
        <v>9</v>
      </c>
      <c r="H15" s="98">
        <v>6</v>
      </c>
      <c r="I15" s="98">
        <v>9</v>
      </c>
      <c r="J15" s="98">
        <v>9</v>
      </c>
      <c r="K15" s="98">
        <v>12</v>
      </c>
      <c r="L15" s="98">
        <v>7</v>
      </c>
      <c r="M15" s="98">
        <v>9</v>
      </c>
      <c r="N15" s="98">
        <v>8</v>
      </c>
      <c r="O15" s="98">
        <v>6</v>
      </c>
      <c r="P15" s="98">
        <v>0</v>
      </c>
      <c r="Q15" s="14"/>
      <c r="R15" s="120">
        <f t="shared" si="0"/>
        <v>89</v>
      </c>
      <c r="S15" s="122">
        <v>13</v>
      </c>
      <c r="T15" s="30">
        <f t="shared" si="1"/>
        <v>29</v>
      </c>
    </row>
    <row r="16" spans="1:20" ht="19.5" customHeight="1" x14ac:dyDescent="0.3">
      <c r="A16" s="98">
        <v>73</v>
      </c>
      <c r="B16" s="98">
        <v>2</v>
      </c>
      <c r="C16" s="122" t="s">
        <v>125</v>
      </c>
      <c r="D16" s="125" t="s">
        <v>126</v>
      </c>
      <c r="E16" s="123" t="s">
        <v>54</v>
      </c>
      <c r="F16" s="98">
        <v>13</v>
      </c>
      <c r="G16" s="98">
        <v>0</v>
      </c>
      <c r="H16" s="98">
        <v>8</v>
      </c>
      <c r="I16" s="98">
        <v>9</v>
      </c>
      <c r="J16" s="98">
        <v>11</v>
      </c>
      <c r="K16" s="98">
        <v>12</v>
      </c>
      <c r="L16" s="98">
        <v>9</v>
      </c>
      <c r="M16" s="98">
        <v>9</v>
      </c>
      <c r="N16" s="98">
        <v>9</v>
      </c>
      <c r="O16" s="98">
        <v>6</v>
      </c>
      <c r="P16" s="98">
        <v>0</v>
      </c>
      <c r="Q16" s="14"/>
      <c r="R16" s="120">
        <f t="shared" si="0"/>
        <v>86</v>
      </c>
      <c r="S16" s="122">
        <v>14</v>
      </c>
      <c r="T16" s="30">
        <f t="shared" si="1"/>
        <v>21</v>
      </c>
    </row>
    <row r="17" spans="1:20" ht="19.5" customHeight="1" x14ac:dyDescent="0.3">
      <c r="A17" s="98">
        <v>66</v>
      </c>
      <c r="B17" s="98">
        <v>9</v>
      </c>
      <c r="C17" s="122" t="s">
        <v>111</v>
      </c>
      <c r="D17" s="103" t="s">
        <v>112</v>
      </c>
      <c r="E17" s="123" t="s">
        <v>71</v>
      </c>
      <c r="F17" s="98">
        <v>16</v>
      </c>
      <c r="G17" s="98">
        <v>0</v>
      </c>
      <c r="H17" s="98">
        <v>10</v>
      </c>
      <c r="I17" s="98">
        <v>9</v>
      </c>
      <c r="J17" s="98">
        <v>0</v>
      </c>
      <c r="K17" s="98">
        <v>13</v>
      </c>
      <c r="L17" s="98">
        <v>9</v>
      </c>
      <c r="M17" s="98">
        <v>10</v>
      </c>
      <c r="N17" s="98">
        <v>9</v>
      </c>
      <c r="O17" s="98">
        <v>9</v>
      </c>
      <c r="P17" s="98">
        <v>0</v>
      </c>
      <c r="Q17" s="14"/>
      <c r="R17" s="120">
        <f t="shared" si="0"/>
        <v>85</v>
      </c>
      <c r="S17" s="122">
        <v>15</v>
      </c>
      <c r="T17" s="30">
        <f t="shared" si="1"/>
        <v>26</v>
      </c>
    </row>
    <row r="18" spans="1:20" ht="19.5" customHeight="1" x14ac:dyDescent="0.3">
      <c r="A18" s="98">
        <v>102</v>
      </c>
      <c r="B18" s="98">
        <v>4</v>
      </c>
      <c r="C18" s="122" t="s">
        <v>141</v>
      </c>
      <c r="D18" s="103" t="s">
        <v>142</v>
      </c>
      <c r="E18" s="123" t="s">
        <v>143</v>
      </c>
      <c r="F18" s="98">
        <v>13</v>
      </c>
      <c r="G18" s="98">
        <v>0</v>
      </c>
      <c r="H18" s="98">
        <v>6</v>
      </c>
      <c r="I18" s="98">
        <v>10</v>
      </c>
      <c r="J18" s="98">
        <v>9</v>
      </c>
      <c r="K18" s="98">
        <v>13</v>
      </c>
      <c r="L18" s="98">
        <v>8</v>
      </c>
      <c r="M18" s="98">
        <v>9</v>
      </c>
      <c r="N18" s="98">
        <v>9</v>
      </c>
      <c r="O18" s="98">
        <v>8</v>
      </c>
      <c r="P18" s="98">
        <v>0</v>
      </c>
      <c r="Q18" s="14"/>
      <c r="R18" s="120">
        <f t="shared" si="0"/>
        <v>85</v>
      </c>
      <c r="S18" s="122">
        <v>16</v>
      </c>
      <c r="T18" s="30">
        <f t="shared" si="1"/>
        <v>19</v>
      </c>
    </row>
    <row r="19" spans="1:20" ht="19.5" customHeight="1" x14ac:dyDescent="0.3">
      <c r="A19" s="98">
        <v>105</v>
      </c>
      <c r="B19" s="98">
        <v>4</v>
      </c>
      <c r="C19" s="122" t="s">
        <v>141</v>
      </c>
      <c r="D19" s="103" t="s">
        <v>142</v>
      </c>
      <c r="E19" s="123" t="s">
        <v>145</v>
      </c>
      <c r="F19" s="126">
        <v>13</v>
      </c>
      <c r="G19" s="126">
        <v>9</v>
      </c>
      <c r="H19" s="126">
        <v>0</v>
      </c>
      <c r="I19" s="126">
        <v>10</v>
      </c>
      <c r="J19" s="126">
        <v>0</v>
      </c>
      <c r="K19" s="126">
        <v>13</v>
      </c>
      <c r="L19" s="126">
        <v>9</v>
      </c>
      <c r="M19" s="126">
        <v>9</v>
      </c>
      <c r="N19" s="126">
        <v>10</v>
      </c>
      <c r="O19" s="126">
        <v>9</v>
      </c>
      <c r="P19" s="126">
        <v>0</v>
      </c>
      <c r="Q19" s="12"/>
      <c r="R19" s="120">
        <f t="shared" si="0"/>
        <v>82</v>
      </c>
      <c r="S19" s="122">
        <v>17</v>
      </c>
      <c r="T19" s="30">
        <f t="shared" si="1"/>
        <v>22</v>
      </c>
    </row>
    <row r="20" spans="1:20" ht="19.5" customHeight="1" x14ac:dyDescent="0.3">
      <c r="A20" s="98">
        <v>96</v>
      </c>
      <c r="B20" s="98">
        <v>8</v>
      </c>
      <c r="C20" s="122" t="s">
        <v>137</v>
      </c>
      <c r="D20" s="125" t="s">
        <v>138</v>
      </c>
      <c r="E20" s="123" t="s">
        <v>140</v>
      </c>
      <c r="F20" s="98">
        <v>12</v>
      </c>
      <c r="G20" s="98">
        <v>0</v>
      </c>
      <c r="H20" s="98">
        <v>6</v>
      </c>
      <c r="I20" s="98">
        <v>9</v>
      </c>
      <c r="J20" s="98">
        <v>12</v>
      </c>
      <c r="K20" s="98">
        <v>10</v>
      </c>
      <c r="L20" s="98">
        <v>9</v>
      </c>
      <c r="M20" s="98">
        <v>9</v>
      </c>
      <c r="N20" s="98">
        <v>8</v>
      </c>
      <c r="O20" s="98">
        <v>7</v>
      </c>
      <c r="P20" s="98">
        <v>0</v>
      </c>
      <c r="Q20" s="14"/>
      <c r="R20" s="120">
        <f t="shared" si="0"/>
        <v>82</v>
      </c>
      <c r="S20" s="122">
        <v>18</v>
      </c>
      <c r="T20" s="30">
        <f t="shared" si="1"/>
        <v>18</v>
      </c>
    </row>
    <row r="21" spans="1:20" ht="19.5" customHeight="1" x14ac:dyDescent="0.3">
      <c r="A21" s="98">
        <v>89</v>
      </c>
      <c r="B21" s="98">
        <v>6</v>
      </c>
      <c r="C21" s="122" t="s">
        <v>131</v>
      </c>
      <c r="D21" s="103" t="s">
        <v>132</v>
      </c>
      <c r="E21" s="123" t="s">
        <v>50</v>
      </c>
      <c r="F21" s="126">
        <v>13</v>
      </c>
      <c r="G21" s="126">
        <v>0</v>
      </c>
      <c r="H21" s="126">
        <v>6</v>
      </c>
      <c r="I21" s="126">
        <v>9</v>
      </c>
      <c r="J21" s="126">
        <v>0</v>
      </c>
      <c r="K21" s="126">
        <v>13</v>
      </c>
      <c r="L21" s="126">
        <v>12</v>
      </c>
      <c r="M21" s="126">
        <v>10</v>
      </c>
      <c r="N21" s="126">
        <v>10</v>
      </c>
      <c r="O21" s="126">
        <v>7</v>
      </c>
      <c r="P21" s="98">
        <v>0</v>
      </c>
      <c r="Q21" s="12"/>
      <c r="R21" s="120">
        <f t="shared" si="0"/>
        <v>80</v>
      </c>
      <c r="S21" s="122">
        <v>19</v>
      </c>
      <c r="T21" s="30">
        <f t="shared" si="1"/>
        <v>19</v>
      </c>
    </row>
    <row r="22" spans="1:20" ht="19.5" customHeight="1" x14ac:dyDescent="0.3">
      <c r="A22" s="98">
        <v>74</v>
      </c>
      <c r="B22" s="98">
        <v>7</v>
      </c>
      <c r="C22" s="122" t="s">
        <v>117</v>
      </c>
      <c r="D22" s="103" t="s">
        <v>118</v>
      </c>
      <c r="E22" s="123" t="s">
        <v>59</v>
      </c>
      <c r="F22" s="126">
        <v>12</v>
      </c>
      <c r="G22" s="126">
        <v>9</v>
      </c>
      <c r="H22" s="126">
        <v>6</v>
      </c>
      <c r="I22" s="126">
        <v>9</v>
      </c>
      <c r="J22" s="126">
        <v>0</v>
      </c>
      <c r="K22" s="126">
        <v>10</v>
      </c>
      <c r="L22" s="126">
        <v>9</v>
      </c>
      <c r="M22" s="126">
        <v>9</v>
      </c>
      <c r="N22" s="126">
        <v>9</v>
      </c>
      <c r="O22" s="126">
        <v>7</v>
      </c>
      <c r="P22" s="98">
        <v>0</v>
      </c>
      <c r="Q22" s="12"/>
      <c r="R22" s="120">
        <f t="shared" si="0"/>
        <v>80</v>
      </c>
      <c r="S22" s="122">
        <v>20</v>
      </c>
      <c r="T22" s="30">
        <f t="shared" si="1"/>
        <v>27</v>
      </c>
    </row>
    <row r="23" spans="1:20" ht="19.5" customHeight="1" x14ac:dyDescent="0.3">
      <c r="A23" s="98">
        <v>100</v>
      </c>
      <c r="B23" s="98">
        <v>10</v>
      </c>
      <c r="C23" s="122" t="s">
        <v>113</v>
      </c>
      <c r="D23" s="125" t="s">
        <v>114</v>
      </c>
      <c r="E23" s="123" t="s">
        <v>54</v>
      </c>
      <c r="F23" s="126">
        <v>0</v>
      </c>
      <c r="G23" s="126">
        <v>10</v>
      </c>
      <c r="H23" s="126">
        <v>0</v>
      </c>
      <c r="I23" s="126">
        <v>9</v>
      </c>
      <c r="J23" s="126">
        <v>12</v>
      </c>
      <c r="K23" s="126">
        <v>14</v>
      </c>
      <c r="L23" s="126">
        <v>8</v>
      </c>
      <c r="M23" s="126">
        <v>9</v>
      </c>
      <c r="N23" s="126">
        <v>12</v>
      </c>
      <c r="O23" s="126">
        <v>6</v>
      </c>
      <c r="P23" s="126">
        <v>0</v>
      </c>
      <c r="Q23" s="12"/>
      <c r="R23" s="120">
        <f t="shared" si="0"/>
        <v>80</v>
      </c>
      <c r="S23" s="122">
        <v>21</v>
      </c>
      <c r="T23" s="30">
        <f t="shared" si="1"/>
        <v>10</v>
      </c>
    </row>
    <row r="24" spans="1:20" ht="19.5" customHeight="1" x14ac:dyDescent="0.3">
      <c r="A24" s="98">
        <v>72</v>
      </c>
      <c r="B24" s="98">
        <v>2</v>
      </c>
      <c r="C24" s="122" t="s">
        <v>125</v>
      </c>
      <c r="D24" s="125" t="s">
        <v>126</v>
      </c>
      <c r="E24" s="123" t="s">
        <v>57</v>
      </c>
      <c r="F24" s="98">
        <v>13</v>
      </c>
      <c r="G24" s="98">
        <v>0</v>
      </c>
      <c r="H24" s="98">
        <v>6</v>
      </c>
      <c r="I24" s="98">
        <v>9</v>
      </c>
      <c r="J24" s="98">
        <v>0</v>
      </c>
      <c r="K24" s="98">
        <v>13</v>
      </c>
      <c r="L24" s="98">
        <v>10</v>
      </c>
      <c r="M24" s="98">
        <v>10</v>
      </c>
      <c r="N24" s="98">
        <v>9</v>
      </c>
      <c r="O24" s="98">
        <v>7</v>
      </c>
      <c r="P24" s="98">
        <v>0</v>
      </c>
      <c r="Q24" s="14"/>
      <c r="R24" s="120">
        <f t="shared" si="0"/>
        <v>77</v>
      </c>
      <c r="S24" s="122">
        <v>22</v>
      </c>
      <c r="T24" s="30">
        <f t="shared" si="1"/>
        <v>19</v>
      </c>
    </row>
    <row r="25" spans="1:20" ht="19.5" customHeight="1" x14ac:dyDescent="0.3">
      <c r="A25" s="98">
        <v>95</v>
      </c>
      <c r="B25" s="98">
        <v>8</v>
      </c>
      <c r="C25" s="122" t="s">
        <v>137</v>
      </c>
      <c r="D25" s="103" t="s">
        <v>138</v>
      </c>
      <c r="E25" s="123" t="s">
        <v>73</v>
      </c>
      <c r="F25" s="98">
        <v>0</v>
      </c>
      <c r="G25" s="98">
        <v>0</v>
      </c>
      <c r="H25" s="98">
        <v>9</v>
      </c>
      <c r="I25" s="98">
        <v>9</v>
      </c>
      <c r="J25" s="98">
        <v>12</v>
      </c>
      <c r="K25" s="98">
        <v>10</v>
      </c>
      <c r="L25" s="98">
        <v>9</v>
      </c>
      <c r="M25" s="98">
        <v>8</v>
      </c>
      <c r="N25" s="98">
        <v>9</v>
      </c>
      <c r="O25" s="98">
        <v>9</v>
      </c>
      <c r="P25" s="98">
        <v>0</v>
      </c>
      <c r="Q25" s="14"/>
      <c r="R25" s="120">
        <f t="shared" si="0"/>
        <v>75</v>
      </c>
      <c r="S25" s="122">
        <v>23</v>
      </c>
      <c r="T25" s="30">
        <f t="shared" si="1"/>
        <v>9</v>
      </c>
    </row>
    <row r="26" spans="1:20" ht="19.5" customHeight="1" x14ac:dyDescent="0.3">
      <c r="A26" s="98">
        <v>101</v>
      </c>
      <c r="B26" s="98">
        <v>10</v>
      </c>
      <c r="C26" s="122" t="s">
        <v>113</v>
      </c>
      <c r="D26" s="103" t="s">
        <v>114</v>
      </c>
      <c r="E26" s="123" t="s">
        <v>53</v>
      </c>
      <c r="F26" s="98">
        <v>0</v>
      </c>
      <c r="G26" s="98">
        <v>12</v>
      </c>
      <c r="H26" s="98">
        <v>6</v>
      </c>
      <c r="I26" s="98">
        <v>9</v>
      </c>
      <c r="J26" s="98">
        <v>0</v>
      </c>
      <c r="K26" s="98">
        <v>12</v>
      </c>
      <c r="L26" s="98">
        <v>9</v>
      </c>
      <c r="M26" s="98">
        <v>9</v>
      </c>
      <c r="N26" s="98">
        <v>9</v>
      </c>
      <c r="O26" s="98">
        <v>6</v>
      </c>
      <c r="P26" s="98">
        <v>0</v>
      </c>
      <c r="Q26" s="14"/>
      <c r="R26" s="120">
        <f t="shared" si="0"/>
        <v>72</v>
      </c>
      <c r="S26" s="122">
        <v>24</v>
      </c>
      <c r="T26" s="30">
        <f t="shared" si="1"/>
        <v>18</v>
      </c>
    </row>
    <row r="27" spans="1:20" ht="19.5" customHeight="1" x14ac:dyDescent="0.3">
      <c r="A27" s="98">
        <v>84</v>
      </c>
      <c r="B27" s="98">
        <v>5</v>
      </c>
      <c r="C27" s="122" t="s">
        <v>67</v>
      </c>
      <c r="D27" s="125" t="s">
        <v>68</v>
      </c>
      <c r="E27" s="123" t="s">
        <v>123</v>
      </c>
      <c r="F27" s="98">
        <v>0</v>
      </c>
      <c r="G27" s="98">
        <v>9</v>
      </c>
      <c r="H27" s="98">
        <v>0</v>
      </c>
      <c r="I27" s="98">
        <v>9</v>
      </c>
      <c r="J27" s="98">
        <v>10</v>
      </c>
      <c r="K27" s="98">
        <v>12</v>
      </c>
      <c r="L27" s="98">
        <v>7</v>
      </c>
      <c r="M27" s="98">
        <v>9</v>
      </c>
      <c r="N27" s="98">
        <v>9</v>
      </c>
      <c r="O27" s="98">
        <v>6</v>
      </c>
      <c r="P27" s="98">
        <v>0</v>
      </c>
      <c r="Q27" s="14"/>
      <c r="R27" s="120">
        <f t="shared" si="0"/>
        <v>71</v>
      </c>
      <c r="S27" s="122">
        <v>25</v>
      </c>
      <c r="T27" s="30">
        <f t="shared" si="1"/>
        <v>9</v>
      </c>
    </row>
    <row r="28" spans="1:20" ht="19.5" customHeight="1" x14ac:dyDescent="0.3">
      <c r="A28" s="98">
        <v>91</v>
      </c>
      <c r="B28" s="98">
        <v>1</v>
      </c>
      <c r="C28" s="122" t="s">
        <v>131</v>
      </c>
      <c r="D28" s="103" t="s">
        <v>132</v>
      </c>
      <c r="E28" s="123" t="s">
        <v>74</v>
      </c>
      <c r="F28" s="98">
        <v>0</v>
      </c>
      <c r="G28" s="98">
        <v>0</v>
      </c>
      <c r="H28" s="98">
        <v>6</v>
      </c>
      <c r="I28" s="98">
        <v>8</v>
      </c>
      <c r="J28" s="98">
        <v>9</v>
      </c>
      <c r="K28" s="98">
        <v>12</v>
      </c>
      <c r="L28" s="98">
        <v>9</v>
      </c>
      <c r="M28" s="98">
        <v>9</v>
      </c>
      <c r="N28" s="98">
        <v>10</v>
      </c>
      <c r="O28" s="98">
        <v>7</v>
      </c>
      <c r="P28" s="98">
        <v>0</v>
      </c>
      <c r="Q28" s="14"/>
      <c r="R28" s="120">
        <f t="shared" si="0"/>
        <v>70</v>
      </c>
      <c r="S28" s="122">
        <v>26</v>
      </c>
      <c r="T28" s="30">
        <f t="shared" si="1"/>
        <v>6</v>
      </c>
    </row>
    <row r="29" spans="1:20" ht="19.5" customHeight="1" x14ac:dyDescent="0.3">
      <c r="A29" s="98">
        <v>94</v>
      </c>
      <c r="B29" s="98">
        <v>8</v>
      </c>
      <c r="C29" s="122" t="s">
        <v>137</v>
      </c>
      <c r="D29" s="125" t="s">
        <v>138</v>
      </c>
      <c r="E29" s="123" t="s">
        <v>139</v>
      </c>
      <c r="F29" s="98">
        <v>0</v>
      </c>
      <c r="G29" s="98">
        <v>0</v>
      </c>
      <c r="H29" s="98">
        <v>0</v>
      </c>
      <c r="I29" s="98">
        <v>9</v>
      </c>
      <c r="J29" s="98">
        <v>12</v>
      </c>
      <c r="K29" s="98">
        <v>11</v>
      </c>
      <c r="L29" s="98">
        <v>10</v>
      </c>
      <c r="M29" s="98">
        <v>8</v>
      </c>
      <c r="N29" s="98">
        <v>9</v>
      </c>
      <c r="O29" s="98">
        <v>7</v>
      </c>
      <c r="P29" s="98">
        <v>0</v>
      </c>
      <c r="Q29" s="14"/>
      <c r="R29" s="120">
        <f t="shared" si="0"/>
        <v>66</v>
      </c>
      <c r="S29" s="122">
        <v>27</v>
      </c>
      <c r="T29" s="30">
        <f t="shared" si="1"/>
        <v>0</v>
      </c>
    </row>
    <row r="30" spans="1:20" ht="19.5" customHeight="1" x14ac:dyDescent="0.3">
      <c r="A30" s="98">
        <v>88</v>
      </c>
      <c r="B30" s="98">
        <v>6</v>
      </c>
      <c r="C30" s="122" t="s">
        <v>131</v>
      </c>
      <c r="D30" s="103" t="s">
        <v>132</v>
      </c>
      <c r="E30" s="123" t="s">
        <v>58</v>
      </c>
      <c r="F30" s="98">
        <v>0</v>
      </c>
      <c r="G30" s="98">
        <v>0</v>
      </c>
      <c r="H30" s="98">
        <v>0</v>
      </c>
      <c r="I30" s="98">
        <v>9</v>
      </c>
      <c r="J30" s="98">
        <v>9</v>
      </c>
      <c r="K30" s="98">
        <v>13</v>
      </c>
      <c r="L30" s="98">
        <v>10</v>
      </c>
      <c r="M30" s="98">
        <v>10</v>
      </c>
      <c r="N30" s="98">
        <v>9</v>
      </c>
      <c r="O30" s="98">
        <v>6</v>
      </c>
      <c r="P30" s="98">
        <v>0</v>
      </c>
      <c r="Q30" s="14"/>
      <c r="R30" s="120">
        <f t="shared" si="0"/>
        <v>66</v>
      </c>
      <c r="S30" s="122">
        <v>28</v>
      </c>
      <c r="T30" s="30">
        <f t="shared" si="1"/>
        <v>0</v>
      </c>
    </row>
    <row r="31" spans="1:20" ht="19.5" customHeight="1" x14ac:dyDescent="0.3">
      <c r="A31" s="98">
        <v>86</v>
      </c>
      <c r="B31" s="98">
        <v>6</v>
      </c>
      <c r="C31" s="122" t="s">
        <v>131</v>
      </c>
      <c r="D31" s="103" t="s">
        <v>132</v>
      </c>
      <c r="E31" s="123" t="s">
        <v>133</v>
      </c>
      <c r="F31" s="98">
        <v>0</v>
      </c>
      <c r="G31" s="98">
        <v>0</v>
      </c>
      <c r="H31" s="98">
        <v>6</v>
      </c>
      <c r="I31" s="98">
        <v>9</v>
      </c>
      <c r="J31" s="98">
        <v>0</v>
      </c>
      <c r="K31" s="98">
        <v>12</v>
      </c>
      <c r="L31" s="98">
        <v>9</v>
      </c>
      <c r="M31" s="98">
        <v>9</v>
      </c>
      <c r="N31" s="98">
        <v>11</v>
      </c>
      <c r="O31" s="98">
        <v>7</v>
      </c>
      <c r="P31" s="98">
        <v>0</v>
      </c>
      <c r="Q31" s="14"/>
      <c r="R31" s="120">
        <f t="shared" si="0"/>
        <v>63</v>
      </c>
      <c r="S31" s="122">
        <v>29</v>
      </c>
      <c r="T31" s="30">
        <f t="shared" ref="T31:T42" si="2">SUM(F31:H31)</f>
        <v>6</v>
      </c>
    </row>
    <row r="32" spans="1:20" ht="19.5" customHeight="1" x14ac:dyDescent="0.3">
      <c r="A32" s="98">
        <v>83</v>
      </c>
      <c r="B32" s="98">
        <v>5</v>
      </c>
      <c r="C32" s="122" t="s">
        <v>67</v>
      </c>
      <c r="D32" s="125" t="s">
        <v>68</v>
      </c>
      <c r="E32" s="123" t="s">
        <v>72</v>
      </c>
      <c r="F32" s="126">
        <v>0</v>
      </c>
      <c r="G32" s="126">
        <v>0</v>
      </c>
      <c r="H32" s="126">
        <v>0</v>
      </c>
      <c r="I32" s="126">
        <v>10</v>
      </c>
      <c r="J32" s="126">
        <v>0</v>
      </c>
      <c r="K32" s="126">
        <v>13</v>
      </c>
      <c r="L32" s="126">
        <v>8</v>
      </c>
      <c r="M32" s="126">
        <v>9</v>
      </c>
      <c r="N32" s="126">
        <v>11</v>
      </c>
      <c r="O32" s="126">
        <v>9</v>
      </c>
      <c r="P32" s="98">
        <v>0</v>
      </c>
      <c r="Q32" s="12"/>
      <c r="R32" s="120">
        <f t="shared" si="0"/>
        <v>60</v>
      </c>
      <c r="S32" s="122">
        <v>30</v>
      </c>
      <c r="T32" s="30">
        <f t="shared" si="2"/>
        <v>0</v>
      </c>
    </row>
    <row r="33" spans="1:20" ht="19.5" customHeight="1" x14ac:dyDescent="0.3">
      <c r="A33" s="98">
        <v>93</v>
      </c>
      <c r="B33" s="98">
        <v>1</v>
      </c>
      <c r="C33" s="122" t="s">
        <v>131</v>
      </c>
      <c r="D33" s="103" t="s">
        <v>132</v>
      </c>
      <c r="E33" s="123" t="s">
        <v>136</v>
      </c>
      <c r="F33" s="98">
        <v>0</v>
      </c>
      <c r="G33" s="98">
        <v>0</v>
      </c>
      <c r="H33" s="98">
        <v>0</v>
      </c>
      <c r="I33" s="98">
        <v>8</v>
      </c>
      <c r="J33" s="98">
        <v>0</v>
      </c>
      <c r="K33" s="98">
        <v>12</v>
      </c>
      <c r="L33" s="98">
        <v>6</v>
      </c>
      <c r="M33" s="98">
        <v>9</v>
      </c>
      <c r="N33" s="98">
        <v>11</v>
      </c>
      <c r="O33" s="98">
        <v>6</v>
      </c>
      <c r="P33" s="98">
        <v>0</v>
      </c>
      <c r="Q33" s="14"/>
      <c r="R33" s="120">
        <f t="shared" si="0"/>
        <v>52</v>
      </c>
      <c r="S33" s="122">
        <v>31</v>
      </c>
      <c r="T33" s="30">
        <f t="shared" si="2"/>
        <v>0</v>
      </c>
    </row>
    <row r="34" spans="1:20" ht="19.5" customHeight="1" x14ac:dyDescent="0.3">
      <c r="A34" s="98">
        <v>90</v>
      </c>
      <c r="B34" s="98">
        <v>1</v>
      </c>
      <c r="C34" s="122" t="s">
        <v>131</v>
      </c>
      <c r="D34" s="103" t="s">
        <v>132</v>
      </c>
      <c r="E34" s="123" t="s">
        <v>135</v>
      </c>
      <c r="F34" s="98">
        <v>0</v>
      </c>
      <c r="G34" s="98">
        <v>0</v>
      </c>
      <c r="H34" s="98">
        <v>0</v>
      </c>
      <c r="I34" s="98">
        <v>9</v>
      </c>
      <c r="J34" s="98">
        <v>0</v>
      </c>
      <c r="K34" s="98">
        <v>12</v>
      </c>
      <c r="L34" s="98">
        <v>7</v>
      </c>
      <c r="M34" s="98">
        <v>8</v>
      </c>
      <c r="N34" s="98">
        <v>9</v>
      </c>
      <c r="O34" s="98">
        <v>6</v>
      </c>
      <c r="P34" s="98">
        <v>0</v>
      </c>
      <c r="Q34" s="14"/>
      <c r="R34" s="120">
        <f t="shared" si="0"/>
        <v>51</v>
      </c>
      <c r="S34" s="122">
        <v>32</v>
      </c>
      <c r="T34" s="30">
        <f t="shared" si="2"/>
        <v>0</v>
      </c>
    </row>
    <row r="35" spans="1:20" ht="19.5" customHeight="1" x14ac:dyDescent="0.3">
      <c r="A35" s="98">
        <v>92</v>
      </c>
      <c r="B35" s="98">
        <v>1</v>
      </c>
      <c r="C35" s="122" t="s">
        <v>131</v>
      </c>
      <c r="D35" s="103" t="s">
        <v>132</v>
      </c>
      <c r="E35" s="123" t="s">
        <v>129</v>
      </c>
      <c r="F35" s="98">
        <v>0</v>
      </c>
      <c r="G35" s="98">
        <v>0</v>
      </c>
      <c r="H35" s="98">
        <v>0</v>
      </c>
      <c r="I35" s="98">
        <v>6</v>
      </c>
      <c r="J35" s="98">
        <v>0</v>
      </c>
      <c r="K35" s="98">
        <v>11</v>
      </c>
      <c r="L35" s="98">
        <v>8</v>
      </c>
      <c r="M35" s="98">
        <v>9</v>
      </c>
      <c r="N35" s="98">
        <v>9</v>
      </c>
      <c r="O35" s="98">
        <v>6</v>
      </c>
      <c r="P35" s="98">
        <v>0</v>
      </c>
      <c r="Q35" s="14"/>
      <c r="R35" s="120">
        <f t="shared" si="0"/>
        <v>49</v>
      </c>
      <c r="S35" s="122">
        <v>33</v>
      </c>
      <c r="T35" s="30">
        <f t="shared" si="2"/>
        <v>0</v>
      </c>
    </row>
    <row r="36" spans="1:20" ht="19.5" customHeight="1" x14ac:dyDescent="0.3">
      <c r="A36" s="98">
        <v>70</v>
      </c>
      <c r="B36" s="98">
        <v>2</v>
      </c>
      <c r="C36" s="122" t="s">
        <v>125</v>
      </c>
      <c r="D36" s="125" t="s">
        <v>126</v>
      </c>
      <c r="E36" s="123" t="s">
        <v>75</v>
      </c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14"/>
      <c r="R36" s="120" t="s">
        <v>121</v>
      </c>
      <c r="S36" s="122">
        <v>34</v>
      </c>
      <c r="T36" s="30">
        <f t="shared" si="2"/>
        <v>0</v>
      </c>
    </row>
    <row r="37" spans="1:20" ht="19.5" customHeight="1" x14ac:dyDescent="0.3">
      <c r="A37" s="98">
        <v>71</v>
      </c>
      <c r="B37" s="98">
        <v>2</v>
      </c>
      <c r="C37" s="122" t="s">
        <v>125</v>
      </c>
      <c r="D37" s="125" t="s">
        <v>126</v>
      </c>
      <c r="E37" s="123" t="s">
        <v>51</v>
      </c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"/>
      <c r="R37" s="120" t="s">
        <v>121</v>
      </c>
      <c r="S37" s="122">
        <v>35</v>
      </c>
      <c r="T37" s="30">
        <f t="shared" si="2"/>
        <v>0</v>
      </c>
    </row>
    <row r="38" spans="1:20" ht="19.5" customHeight="1" x14ac:dyDescent="0.3">
      <c r="A38" s="98">
        <v>82</v>
      </c>
      <c r="B38" s="98">
        <v>5</v>
      </c>
      <c r="C38" s="122" t="s">
        <v>67</v>
      </c>
      <c r="D38" s="125" t="s">
        <v>68</v>
      </c>
      <c r="E38" s="123" t="s">
        <v>104</v>
      </c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98"/>
      <c r="Q38" s="12"/>
      <c r="R38" s="120" t="s">
        <v>121</v>
      </c>
      <c r="S38" s="122">
        <v>36</v>
      </c>
      <c r="T38" s="30">
        <f t="shared" si="2"/>
        <v>0</v>
      </c>
    </row>
    <row r="39" spans="1:20" ht="19.5" customHeight="1" x14ac:dyDescent="0.3">
      <c r="A39" s="98">
        <v>85</v>
      </c>
      <c r="B39" s="98">
        <v>5</v>
      </c>
      <c r="C39" s="122" t="s">
        <v>67</v>
      </c>
      <c r="D39" s="125" t="s">
        <v>68</v>
      </c>
      <c r="E39" s="123" t="s">
        <v>130</v>
      </c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14"/>
      <c r="R39" s="120" t="s">
        <v>121</v>
      </c>
      <c r="S39" s="122">
        <v>37</v>
      </c>
      <c r="T39" s="30">
        <f t="shared" si="2"/>
        <v>0</v>
      </c>
    </row>
    <row r="40" spans="1:20" ht="19.5" customHeight="1" x14ac:dyDescent="0.3">
      <c r="A40" s="98">
        <v>87</v>
      </c>
      <c r="B40" s="98">
        <v>6</v>
      </c>
      <c r="C40" s="122" t="s">
        <v>131</v>
      </c>
      <c r="D40" s="103" t="s">
        <v>132</v>
      </c>
      <c r="E40" s="123" t="s">
        <v>134</v>
      </c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98"/>
      <c r="Q40" s="12"/>
      <c r="R40" s="120" t="s">
        <v>121</v>
      </c>
      <c r="S40" s="122">
        <v>38</v>
      </c>
      <c r="T40" s="30">
        <f t="shared" si="2"/>
        <v>0</v>
      </c>
    </row>
    <row r="41" spans="1:20" ht="19.5" customHeight="1" x14ac:dyDescent="0.3">
      <c r="A41" s="98">
        <v>98</v>
      </c>
      <c r="B41" s="98">
        <v>10</v>
      </c>
      <c r="C41" s="122" t="s">
        <v>113</v>
      </c>
      <c r="D41" s="125" t="s">
        <v>114</v>
      </c>
      <c r="E41" s="123" t="s">
        <v>60</v>
      </c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14"/>
      <c r="R41" s="120" t="s">
        <v>121</v>
      </c>
      <c r="S41" s="122">
        <v>39</v>
      </c>
      <c r="T41" s="30">
        <f t="shared" si="2"/>
        <v>0</v>
      </c>
    </row>
    <row r="42" spans="1:20" ht="19.5" customHeight="1" x14ac:dyDescent="0.3">
      <c r="A42" s="98">
        <v>99</v>
      </c>
      <c r="B42" s="98">
        <v>10</v>
      </c>
      <c r="C42" s="122" t="s">
        <v>113</v>
      </c>
      <c r="D42" s="125" t="s">
        <v>114</v>
      </c>
      <c r="E42" s="123" t="s">
        <v>77</v>
      </c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14"/>
      <c r="R42" s="120" t="s">
        <v>121</v>
      </c>
      <c r="S42" s="122">
        <v>40</v>
      </c>
      <c r="T42" s="30">
        <f t="shared" si="2"/>
        <v>0</v>
      </c>
    </row>
  </sheetData>
  <sortState xmlns:xlrd2="http://schemas.microsoft.com/office/spreadsheetml/2017/richdata2" ref="A3:R42">
    <sortCondition descending="1" ref="R3:R42"/>
    <sortCondition descending="1" ref="F3:F42"/>
    <sortCondition descending="1" ref="G3:G42"/>
    <sortCondition descending="1" ref="J3:J42"/>
    <sortCondition descending="1" ref="K3:K42"/>
  </sortState>
  <mergeCells count="1">
    <mergeCell ref="A1:T1"/>
  </mergeCells>
  <phoneticPr fontId="0" type="noConversion"/>
  <printOptions gridLines="1"/>
  <pageMargins left="0.32" right="0.31" top="0.6" bottom="0.64" header="0.5" footer="0.5"/>
  <pageSetup paperSize="9" orientation="portrait" horizontalDpi="4294967294" verticalDpi="0" r:id="rId1"/>
  <headerFooter alignWithMargins="0"/>
  <rowBreaks count="1" manualBreakCount="1">
    <brk id="3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W44"/>
  <sheetViews>
    <sheetView workbookViewId="0">
      <selection activeCell="T13" sqref="T13"/>
    </sheetView>
  </sheetViews>
  <sheetFormatPr defaultColWidth="9.109375" defaultRowHeight="17.399999999999999" x14ac:dyDescent="0.3"/>
  <cols>
    <col min="1" max="1" width="4.109375" style="13" customWidth="1"/>
    <col min="2" max="2" width="9.5546875" style="9" customWidth="1"/>
    <col min="3" max="14" width="4.6640625" style="13" customWidth="1"/>
    <col min="15" max="15" width="5.44140625" style="1" customWidth="1"/>
    <col min="16" max="16" width="7.88671875" style="3" customWidth="1"/>
    <col min="17" max="17" width="11.109375" style="1" bestFit="1" customWidth="1"/>
    <col min="18" max="18" width="9.109375" style="1"/>
    <col min="19" max="19" width="22.33203125" style="167" bestFit="1" customWidth="1"/>
    <col min="20" max="20" width="9.109375" style="127"/>
    <col min="21" max="16384" width="9.109375" style="1"/>
  </cols>
  <sheetData>
    <row r="1" spans="1:75" x14ac:dyDescent="0.3">
      <c r="N1" s="249" t="s">
        <v>83</v>
      </c>
      <c r="O1" s="250"/>
      <c r="P1" s="151">
        <v>2</v>
      </c>
      <c r="S1" s="152" t="s">
        <v>84</v>
      </c>
      <c r="T1" s="153" t="s">
        <v>85</v>
      </c>
    </row>
    <row r="2" spans="1:75" ht="15.75" customHeight="1" x14ac:dyDescent="0.3">
      <c r="A2" s="244" t="s">
        <v>86</v>
      </c>
      <c r="B2" s="245"/>
      <c r="C2" s="245"/>
      <c r="D2" s="246" t="s">
        <v>67</v>
      </c>
      <c r="E2" s="246"/>
      <c r="F2" s="246"/>
      <c r="G2" s="246"/>
      <c r="H2" s="246"/>
      <c r="I2" s="247"/>
      <c r="J2" s="247"/>
      <c r="K2" s="248"/>
      <c r="N2" s="249" t="s">
        <v>87</v>
      </c>
      <c r="O2" s="250"/>
      <c r="P2" s="151">
        <v>2</v>
      </c>
      <c r="Q2" s="154" t="s">
        <v>88</v>
      </c>
      <c r="R2" s="155"/>
      <c r="S2" s="156" t="s">
        <v>89</v>
      </c>
      <c r="T2" s="157">
        <f>MAX(O5:O36)</f>
        <v>96</v>
      </c>
    </row>
    <row r="3" spans="1:75" ht="15.75" customHeight="1" x14ac:dyDescent="0.25">
      <c r="A3" s="244" t="s">
        <v>30</v>
      </c>
      <c r="B3" s="245"/>
      <c r="C3" s="245"/>
      <c r="D3" s="251" t="s">
        <v>68</v>
      </c>
      <c r="E3" s="251"/>
      <c r="F3" s="252"/>
      <c r="G3" s="253" t="s">
        <v>90</v>
      </c>
      <c r="H3" s="254"/>
      <c r="I3" s="254"/>
      <c r="J3" s="255" t="s">
        <v>91</v>
      </c>
      <c r="K3" s="256"/>
      <c r="L3" s="158"/>
      <c r="M3" s="159"/>
      <c r="N3" s="249" t="s">
        <v>92</v>
      </c>
      <c r="O3" s="250"/>
      <c r="P3" s="160">
        <v>4</v>
      </c>
      <c r="Q3" s="161">
        <f>SUM((P1*4)+(P2*2)+P3)</f>
        <v>16</v>
      </c>
      <c r="R3" s="162"/>
      <c r="S3" s="156" t="s">
        <v>93</v>
      </c>
      <c r="T3" s="157">
        <f>MAX(C5:C36)</f>
        <v>17</v>
      </c>
    </row>
    <row r="4" spans="1:75" s="20" customFormat="1" ht="21" customHeight="1" x14ac:dyDescent="0.2">
      <c r="A4" s="115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94</v>
      </c>
      <c r="P4" s="15" t="s">
        <v>95</v>
      </c>
      <c r="Q4" s="23" t="s">
        <v>32</v>
      </c>
      <c r="R4" s="163"/>
      <c r="S4" s="156" t="s">
        <v>78</v>
      </c>
      <c r="T4" s="157">
        <v>68</v>
      </c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</row>
    <row r="5" spans="1:75" ht="15.75" customHeight="1" x14ac:dyDescent="0.3">
      <c r="A5" s="14">
        <v>1</v>
      </c>
      <c r="B5" s="8">
        <v>122</v>
      </c>
      <c r="C5" s="11">
        <v>12</v>
      </c>
      <c r="D5" s="11">
        <v>9</v>
      </c>
      <c r="E5" s="11">
        <v>6</v>
      </c>
      <c r="F5" s="11">
        <v>9</v>
      </c>
      <c r="G5" s="11">
        <v>10</v>
      </c>
      <c r="H5" s="11">
        <v>13</v>
      </c>
      <c r="I5" s="11">
        <v>8</v>
      </c>
      <c r="J5" s="11">
        <v>11</v>
      </c>
      <c r="K5" s="11">
        <v>9</v>
      </c>
      <c r="L5" s="11">
        <v>9</v>
      </c>
      <c r="M5" s="11"/>
      <c r="N5" s="12"/>
      <c r="O5" s="10">
        <f t="shared" ref="O5:O20" si="0">IF(B5="","",SUM(C5:M5)-(N5))</f>
        <v>96</v>
      </c>
      <c r="P5" s="165" t="s">
        <v>99</v>
      </c>
      <c r="Q5" s="30">
        <f t="shared" ref="Q5:Q44" si="1">SUM(C5:E5)</f>
        <v>27</v>
      </c>
      <c r="S5" s="156" t="s">
        <v>79</v>
      </c>
      <c r="T5" s="157">
        <v>29</v>
      </c>
    </row>
    <row r="6" spans="1:75" ht="15.75" customHeight="1" x14ac:dyDescent="0.3">
      <c r="A6" s="14">
        <v>2</v>
      </c>
      <c r="B6" s="8">
        <v>93</v>
      </c>
      <c r="C6" s="11">
        <v>14</v>
      </c>
      <c r="D6" s="11">
        <v>0</v>
      </c>
      <c r="E6" s="11">
        <v>6</v>
      </c>
      <c r="F6" s="11">
        <v>9</v>
      </c>
      <c r="G6" s="11">
        <v>9</v>
      </c>
      <c r="H6" s="11">
        <v>13</v>
      </c>
      <c r="I6" s="11">
        <v>9</v>
      </c>
      <c r="J6" s="11">
        <v>9</v>
      </c>
      <c r="K6" s="11">
        <v>9</v>
      </c>
      <c r="L6" s="11">
        <v>11</v>
      </c>
      <c r="M6" s="11">
        <v>0</v>
      </c>
      <c r="N6" s="12"/>
      <c r="O6" s="10">
        <f t="shared" si="0"/>
        <v>89</v>
      </c>
      <c r="P6" s="165" t="s">
        <v>162</v>
      </c>
      <c r="Q6" s="30">
        <f t="shared" si="1"/>
        <v>20</v>
      </c>
      <c r="S6" s="156" t="s">
        <v>103</v>
      </c>
      <c r="T6" s="157">
        <v>9</v>
      </c>
    </row>
    <row r="7" spans="1:75" ht="15.75" customHeight="1" x14ac:dyDescent="0.3">
      <c r="A7" s="14">
        <v>3</v>
      </c>
      <c r="B7" s="8">
        <v>46</v>
      </c>
      <c r="C7" s="11">
        <v>12</v>
      </c>
      <c r="D7" s="11">
        <v>0</v>
      </c>
      <c r="E7" s="11">
        <v>0</v>
      </c>
      <c r="F7" s="11">
        <v>10</v>
      </c>
      <c r="G7" s="11">
        <v>10</v>
      </c>
      <c r="H7" s="11">
        <v>14</v>
      </c>
      <c r="I7" s="11">
        <v>10</v>
      </c>
      <c r="J7" s="11">
        <v>9</v>
      </c>
      <c r="K7" s="11">
        <v>10</v>
      </c>
      <c r="L7" s="11">
        <v>11</v>
      </c>
      <c r="M7" s="11"/>
      <c r="N7" s="12"/>
      <c r="O7" s="10">
        <f t="shared" si="0"/>
        <v>86</v>
      </c>
      <c r="P7" s="165" t="s">
        <v>100</v>
      </c>
      <c r="Q7" s="30">
        <f t="shared" si="1"/>
        <v>12</v>
      </c>
      <c r="S7" s="156" t="s">
        <v>97</v>
      </c>
      <c r="T7" s="157">
        <v>629</v>
      </c>
    </row>
    <row r="8" spans="1:75" ht="15.75" customHeight="1" x14ac:dyDescent="0.3">
      <c r="A8" s="14">
        <v>4</v>
      </c>
      <c r="B8" s="166">
        <v>32</v>
      </c>
      <c r="C8" s="11">
        <v>14</v>
      </c>
      <c r="D8" s="11">
        <v>0</v>
      </c>
      <c r="E8" s="11">
        <v>0</v>
      </c>
      <c r="F8" s="11">
        <v>9</v>
      </c>
      <c r="G8" s="11">
        <v>11</v>
      </c>
      <c r="H8" s="11">
        <v>14</v>
      </c>
      <c r="I8" s="11">
        <v>9</v>
      </c>
      <c r="J8" s="11">
        <v>8</v>
      </c>
      <c r="K8" s="11">
        <v>11</v>
      </c>
      <c r="L8" s="11">
        <v>9</v>
      </c>
      <c r="M8" s="11"/>
      <c r="N8" s="12"/>
      <c r="O8" s="10">
        <f t="shared" si="0"/>
        <v>85</v>
      </c>
      <c r="P8" s="165" t="s">
        <v>100</v>
      </c>
      <c r="Q8" s="30">
        <f t="shared" si="1"/>
        <v>14</v>
      </c>
      <c r="S8" s="156" t="s">
        <v>153</v>
      </c>
      <c r="T8" s="157">
        <v>233</v>
      </c>
    </row>
    <row r="9" spans="1:75" ht="15.75" customHeight="1" x14ac:dyDescent="0.3">
      <c r="A9" s="14">
        <v>5</v>
      </c>
      <c r="B9" s="8">
        <v>130</v>
      </c>
      <c r="C9" s="11">
        <v>17</v>
      </c>
      <c r="D9" s="11">
        <v>0</v>
      </c>
      <c r="E9" s="11">
        <v>0</v>
      </c>
      <c r="F9" s="11">
        <v>10</v>
      </c>
      <c r="G9" s="11">
        <v>0</v>
      </c>
      <c r="H9" s="11">
        <v>13</v>
      </c>
      <c r="I9" s="11">
        <v>8</v>
      </c>
      <c r="J9" s="11">
        <v>13</v>
      </c>
      <c r="K9" s="11">
        <v>12</v>
      </c>
      <c r="L9" s="11">
        <v>9</v>
      </c>
      <c r="M9" s="11"/>
      <c r="N9" s="12"/>
      <c r="O9" s="10">
        <f t="shared" si="0"/>
        <v>82</v>
      </c>
      <c r="P9" s="165" t="s">
        <v>99</v>
      </c>
      <c r="Q9" s="30">
        <f t="shared" si="1"/>
        <v>17</v>
      </c>
      <c r="S9" s="156" t="s">
        <v>98</v>
      </c>
      <c r="T9" s="157">
        <v>131</v>
      </c>
    </row>
    <row r="10" spans="1:75" ht="15.75" customHeight="1" x14ac:dyDescent="0.3">
      <c r="A10" s="14">
        <v>6</v>
      </c>
      <c r="B10" s="8">
        <v>128</v>
      </c>
      <c r="C10" s="11">
        <v>0</v>
      </c>
      <c r="D10" s="11">
        <v>0</v>
      </c>
      <c r="E10" s="11">
        <v>9</v>
      </c>
      <c r="F10" s="11">
        <v>8</v>
      </c>
      <c r="G10" s="11">
        <v>16</v>
      </c>
      <c r="H10" s="11">
        <v>12</v>
      </c>
      <c r="I10" s="11">
        <v>8</v>
      </c>
      <c r="J10" s="11">
        <v>9</v>
      </c>
      <c r="K10" s="11">
        <v>10</v>
      </c>
      <c r="L10" s="11">
        <v>6</v>
      </c>
      <c r="M10" s="11">
        <v>0</v>
      </c>
      <c r="N10" s="12"/>
      <c r="O10" s="10">
        <f t="shared" si="0"/>
        <v>78</v>
      </c>
      <c r="P10" s="165" t="s">
        <v>162</v>
      </c>
      <c r="Q10" s="30">
        <f t="shared" si="1"/>
        <v>9</v>
      </c>
      <c r="S10" s="156" t="s">
        <v>154</v>
      </c>
      <c r="T10" s="173">
        <f>SUM(O5:O12)</f>
        <v>669</v>
      </c>
    </row>
    <row r="11" spans="1:75" ht="15.75" customHeight="1" x14ac:dyDescent="0.3">
      <c r="A11" s="14">
        <v>7</v>
      </c>
      <c r="B11" s="166">
        <v>63</v>
      </c>
      <c r="C11" s="11">
        <v>12</v>
      </c>
      <c r="D11" s="11">
        <v>9</v>
      </c>
      <c r="E11" s="11">
        <v>0</v>
      </c>
      <c r="F11" s="11">
        <v>9</v>
      </c>
      <c r="G11" s="11">
        <v>0</v>
      </c>
      <c r="H11" s="11">
        <v>13</v>
      </c>
      <c r="I11" s="11">
        <v>9</v>
      </c>
      <c r="J11" s="11">
        <v>7</v>
      </c>
      <c r="K11" s="11">
        <v>9</v>
      </c>
      <c r="L11" s="11">
        <v>9</v>
      </c>
      <c r="M11" s="11"/>
      <c r="N11" s="12"/>
      <c r="O11" s="10">
        <f t="shared" si="0"/>
        <v>77</v>
      </c>
      <c r="P11" s="165" t="s">
        <v>100</v>
      </c>
      <c r="Q11" s="30">
        <f t="shared" si="1"/>
        <v>21</v>
      </c>
      <c r="S11" s="260" t="s">
        <v>105</v>
      </c>
      <c r="T11" s="262">
        <v>138</v>
      </c>
      <c r="V11" s="1">
        <f>SUM(O5:O8)</f>
        <v>356</v>
      </c>
    </row>
    <row r="12" spans="1:75" ht="15.75" customHeight="1" x14ac:dyDescent="0.3">
      <c r="A12" s="14">
        <v>8</v>
      </c>
      <c r="B12" s="8">
        <v>41</v>
      </c>
      <c r="C12" s="14">
        <v>0</v>
      </c>
      <c r="D12" s="14">
        <v>9</v>
      </c>
      <c r="E12" s="14">
        <v>6</v>
      </c>
      <c r="F12" s="14">
        <v>9</v>
      </c>
      <c r="G12" s="14">
        <v>0</v>
      </c>
      <c r="H12" s="14">
        <v>12</v>
      </c>
      <c r="I12" s="14">
        <v>9</v>
      </c>
      <c r="J12" s="14">
        <v>9</v>
      </c>
      <c r="K12" s="14">
        <v>10</v>
      </c>
      <c r="L12" s="14">
        <v>12</v>
      </c>
      <c r="M12" s="14"/>
      <c r="N12" s="14"/>
      <c r="O12" s="10">
        <f t="shared" si="0"/>
        <v>76</v>
      </c>
      <c r="P12" s="165" t="s">
        <v>99</v>
      </c>
      <c r="Q12" s="30">
        <f t="shared" si="1"/>
        <v>15</v>
      </c>
      <c r="S12" s="261"/>
      <c r="T12" s="262"/>
    </row>
    <row r="13" spans="1:75" ht="15.75" customHeight="1" x14ac:dyDescent="0.3">
      <c r="A13" s="14">
        <v>9</v>
      </c>
      <c r="B13" s="8" t="s">
        <v>123</v>
      </c>
      <c r="C13" s="11">
        <v>0</v>
      </c>
      <c r="D13" s="11">
        <v>9</v>
      </c>
      <c r="E13" s="11">
        <v>0</v>
      </c>
      <c r="F13" s="11">
        <v>9</v>
      </c>
      <c r="G13" s="11">
        <v>10</v>
      </c>
      <c r="H13" s="11">
        <v>12</v>
      </c>
      <c r="I13" s="11">
        <v>7</v>
      </c>
      <c r="J13" s="11">
        <v>9</v>
      </c>
      <c r="K13" s="11">
        <v>9</v>
      </c>
      <c r="L13" s="11">
        <v>6</v>
      </c>
      <c r="M13" s="11">
        <v>0</v>
      </c>
      <c r="N13" s="12"/>
      <c r="O13" s="10">
        <f t="shared" si="0"/>
        <v>71</v>
      </c>
      <c r="P13" s="165" t="s">
        <v>96</v>
      </c>
      <c r="Q13" s="30">
        <f t="shared" si="1"/>
        <v>9</v>
      </c>
      <c r="S13" s="170"/>
      <c r="T13" s="170"/>
    </row>
    <row r="14" spans="1:75" ht="15.75" customHeight="1" x14ac:dyDescent="0.3">
      <c r="A14" s="14">
        <v>10</v>
      </c>
      <c r="B14" s="8">
        <v>31</v>
      </c>
      <c r="C14" s="11">
        <v>0</v>
      </c>
      <c r="D14" s="11">
        <v>9</v>
      </c>
      <c r="E14" s="11">
        <v>0</v>
      </c>
      <c r="F14" s="11">
        <v>9</v>
      </c>
      <c r="G14" s="11">
        <v>0</v>
      </c>
      <c r="H14" s="11">
        <v>12</v>
      </c>
      <c r="I14" s="11">
        <v>8</v>
      </c>
      <c r="J14" s="11">
        <v>10</v>
      </c>
      <c r="K14" s="11">
        <v>11</v>
      </c>
      <c r="L14" s="11">
        <v>10</v>
      </c>
      <c r="M14" s="11"/>
      <c r="N14" s="12"/>
      <c r="O14" s="10">
        <f t="shared" si="0"/>
        <v>69</v>
      </c>
      <c r="P14" s="165" t="s">
        <v>99</v>
      </c>
      <c r="Q14" s="30">
        <f t="shared" si="1"/>
        <v>9</v>
      </c>
      <c r="S14" s="171"/>
      <c r="T14" s="172"/>
    </row>
    <row r="15" spans="1:75" ht="15.75" customHeight="1" x14ac:dyDescent="0.3">
      <c r="A15" s="14">
        <v>11</v>
      </c>
      <c r="B15" s="8">
        <v>127</v>
      </c>
      <c r="C15" s="14">
        <v>12</v>
      </c>
      <c r="D15" s="14">
        <v>0</v>
      </c>
      <c r="E15" s="14">
        <v>0</v>
      </c>
      <c r="F15" s="14">
        <v>9</v>
      </c>
      <c r="G15" s="14">
        <v>0</v>
      </c>
      <c r="H15" s="14">
        <v>12</v>
      </c>
      <c r="I15" s="14">
        <v>6</v>
      </c>
      <c r="J15" s="14">
        <v>9</v>
      </c>
      <c r="K15" s="14">
        <v>12</v>
      </c>
      <c r="L15" s="14">
        <v>6</v>
      </c>
      <c r="M15" s="14">
        <v>0</v>
      </c>
      <c r="N15" s="14"/>
      <c r="O15" s="10">
        <f t="shared" si="0"/>
        <v>66</v>
      </c>
      <c r="P15" s="165" t="s">
        <v>161</v>
      </c>
      <c r="Q15" s="30">
        <f t="shared" si="1"/>
        <v>12</v>
      </c>
      <c r="R15" s="168"/>
      <c r="S15" s="257"/>
      <c r="T15" s="259"/>
    </row>
    <row r="16" spans="1:75" ht="15.75" customHeight="1" x14ac:dyDescent="0.3">
      <c r="A16" s="14">
        <v>12</v>
      </c>
      <c r="B16" s="8" t="s">
        <v>72</v>
      </c>
      <c r="C16" s="11">
        <v>0</v>
      </c>
      <c r="D16" s="11">
        <v>0</v>
      </c>
      <c r="E16" s="11">
        <v>0</v>
      </c>
      <c r="F16" s="11">
        <v>10</v>
      </c>
      <c r="G16" s="11">
        <v>0</v>
      </c>
      <c r="H16" s="11">
        <v>13</v>
      </c>
      <c r="I16" s="11">
        <v>8</v>
      </c>
      <c r="J16" s="11">
        <v>9</v>
      </c>
      <c r="K16" s="11">
        <v>11</v>
      </c>
      <c r="L16" s="11">
        <v>9</v>
      </c>
      <c r="M16" s="11">
        <v>0</v>
      </c>
      <c r="N16" s="12"/>
      <c r="O16" s="10">
        <f t="shared" si="0"/>
        <v>60</v>
      </c>
      <c r="P16" s="165" t="s">
        <v>96</v>
      </c>
      <c r="Q16" s="30">
        <f t="shared" si="1"/>
        <v>0</v>
      </c>
      <c r="S16" s="258"/>
      <c r="T16" s="258"/>
    </row>
    <row r="17" spans="1:17" ht="15.75" customHeight="1" x14ac:dyDescent="0.3">
      <c r="A17" s="14">
        <v>13</v>
      </c>
      <c r="B17" s="166">
        <v>39</v>
      </c>
      <c r="C17" s="11">
        <v>0</v>
      </c>
      <c r="D17" s="11">
        <v>0</v>
      </c>
      <c r="E17" s="11">
        <v>0</v>
      </c>
      <c r="F17" s="11">
        <v>9</v>
      </c>
      <c r="G17" s="11">
        <v>0</v>
      </c>
      <c r="H17" s="11">
        <v>12</v>
      </c>
      <c r="I17" s="11">
        <v>9</v>
      </c>
      <c r="J17" s="11">
        <v>9</v>
      </c>
      <c r="K17" s="11">
        <v>10</v>
      </c>
      <c r="L17" s="11">
        <v>9</v>
      </c>
      <c r="M17" s="11"/>
      <c r="N17" s="12"/>
      <c r="O17" s="10">
        <f t="shared" si="0"/>
        <v>58</v>
      </c>
      <c r="P17" s="165" t="s">
        <v>100</v>
      </c>
      <c r="Q17" s="30">
        <f t="shared" si="1"/>
        <v>0</v>
      </c>
    </row>
    <row r="18" spans="1:17" ht="15.75" customHeight="1" x14ac:dyDescent="0.3">
      <c r="A18" s="14">
        <v>14</v>
      </c>
      <c r="B18" s="8" t="s">
        <v>104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0">
        <f t="shared" si="0"/>
        <v>0</v>
      </c>
      <c r="P18" s="165" t="s">
        <v>96</v>
      </c>
      <c r="Q18" s="30">
        <f t="shared" si="1"/>
        <v>0</v>
      </c>
    </row>
    <row r="19" spans="1:17" ht="15.75" customHeight="1" x14ac:dyDescent="0.3">
      <c r="A19" s="14">
        <v>15</v>
      </c>
      <c r="B19" s="8" t="s">
        <v>130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>
        <f t="shared" si="0"/>
        <v>0</v>
      </c>
      <c r="P19" s="165" t="s">
        <v>96</v>
      </c>
      <c r="Q19" s="30">
        <f t="shared" si="1"/>
        <v>0</v>
      </c>
    </row>
    <row r="20" spans="1:17" ht="15.75" customHeight="1" x14ac:dyDescent="0.3">
      <c r="A20" s="14">
        <v>16</v>
      </c>
      <c r="B20" s="8">
        <v>22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0">
        <f t="shared" si="0"/>
        <v>0</v>
      </c>
      <c r="P20" s="165" t="s">
        <v>161</v>
      </c>
      <c r="Q20" s="30">
        <f t="shared" si="1"/>
        <v>0</v>
      </c>
    </row>
    <row r="21" spans="1:17" ht="15.75" customHeight="1" x14ac:dyDescent="0.3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/>
      <c r="P21" s="165"/>
      <c r="Q21" s="30">
        <f t="shared" si="1"/>
        <v>0</v>
      </c>
    </row>
    <row r="22" spans="1:17" ht="15.75" customHeight="1" x14ac:dyDescent="0.3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/>
      <c r="P22" s="165"/>
      <c r="Q22" s="30">
        <f t="shared" si="1"/>
        <v>0</v>
      </c>
    </row>
    <row r="23" spans="1:17" ht="15.75" customHeight="1" x14ac:dyDescent="0.3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/>
      <c r="P23" s="165"/>
      <c r="Q23" s="30">
        <f t="shared" si="1"/>
        <v>0</v>
      </c>
    </row>
    <row r="24" spans="1:17" ht="15.75" customHeight="1" x14ac:dyDescent="0.3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/>
      <c r="P24" s="165"/>
      <c r="Q24" s="30">
        <f t="shared" si="1"/>
        <v>0</v>
      </c>
    </row>
    <row r="25" spans="1:17" ht="15.75" customHeight="1" x14ac:dyDescent="0.3">
      <c r="A25" s="14">
        <v>21</v>
      </c>
      <c r="B25" s="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0"/>
      <c r="P25" s="165"/>
      <c r="Q25" s="30">
        <f t="shared" si="1"/>
        <v>0</v>
      </c>
    </row>
    <row r="26" spans="1:17" ht="15.75" customHeight="1" x14ac:dyDescent="0.3">
      <c r="A26" s="14">
        <v>22</v>
      </c>
      <c r="B26" s="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0"/>
      <c r="P26" s="165"/>
      <c r="Q26" s="30">
        <f t="shared" si="1"/>
        <v>0</v>
      </c>
    </row>
    <row r="27" spans="1:17" ht="15.75" customHeight="1" x14ac:dyDescent="0.3">
      <c r="A27" s="14">
        <v>23</v>
      </c>
      <c r="B27" s="8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0"/>
      <c r="P27" s="169"/>
      <c r="Q27" s="30">
        <f t="shared" si="1"/>
        <v>0</v>
      </c>
    </row>
    <row r="28" spans="1:17" ht="15.75" customHeight="1" x14ac:dyDescent="0.3">
      <c r="A28" s="14">
        <v>24</v>
      </c>
      <c r="B28" s="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0"/>
      <c r="P28" s="165"/>
      <c r="Q28" s="30">
        <f t="shared" si="1"/>
        <v>0</v>
      </c>
    </row>
    <row r="29" spans="1:17" ht="15.75" customHeight="1" x14ac:dyDescent="0.3">
      <c r="A29" s="14">
        <v>25</v>
      </c>
      <c r="B29" s="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0" t="str">
        <f t="shared" ref="O29:O44" si="2">IF(B29="","",SUM(C29:M29)-(N29))</f>
        <v/>
      </c>
      <c r="P29" s="165"/>
      <c r="Q29" s="30">
        <f t="shared" si="1"/>
        <v>0</v>
      </c>
    </row>
    <row r="30" spans="1:17" ht="15.75" customHeight="1" x14ac:dyDescent="0.3">
      <c r="A30" s="14">
        <v>26</v>
      </c>
      <c r="B30" s="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0" t="str">
        <f t="shared" si="2"/>
        <v/>
      </c>
      <c r="P30" s="165"/>
      <c r="Q30" s="30">
        <f t="shared" si="1"/>
        <v>0</v>
      </c>
    </row>
    <row r="31" spans="1:17" ht="15.75" customHeight="1" x14ac:dyDescent="0.3">
      <c r="A31" s="14">
        <v>27</v>
      </c>
      <c r="B31" s="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0" t="str">
        <f t="shared" si="2"/>
        <v/>
      </c>
      <c r="P31" s="165"/>
      <c r="Q31" s="30">
        <f t="shared" si="1"/>
        <v>0</v>
      </c>
    </row>
    <row r="32" spans="1:17" ht="15.75" customHeight="1" x14ac:dyDescent="0.3">
      <c r="A32" s="14">
        <v>28</v>
      </c>
      <c r="B32" s="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0" t="str">
        <f t="shared" si="2"/>
        <v/>
      </c>
      <c r="P32" s="165"/>
      <c r="Q32" s="30">
        <f t="shared" si="1"/>
        <v>0</v>
      </c>
    </row>
    <row r="33" spans="1:17" ht="15.75" customHeight="1" x14ac:dyDescent="0.3">
      <c r="A33" s="14">
        <v>29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0" t="str">
        <f t="shared" si="2"/>
        <v/>
      </c>
      <c r="P33" s="165"/>
      <c r="Q33" s="30">
        <f t="shared" si="1"/>
        <v>0</v>
      </c>
    </row>
    <row r="34" spans="1:17" ht="15.75" customHeight="1" x14ac:dyDescent="0.3">
      <c r="A34" s="14">
        <v>30</v>
      </c>
      <c r="B34" s="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0" t="str">
        <f t="shared" si="2"/>
        <v/>
      </c>
      <c r="P34" s="165"/>
      <c r="Q34" s="30">
        <f t="shared" si="1"/>
        <v>0</v>
      </c>
    </row>
    <row r="35" spans="1:17" ht="15.75" customHeight="1" x14ac:dyDescent="0.3">
      <c r="A35" s="14">
        <v>31</v>
      </c>
      <c r="B35" s="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0" t="str">
        <f t="shared" si="2"/>
        <v/>
      </c>
      <c r="P35" s="165"/>
      <c r="Q35" s="30">
        <f t="shared" si="1"/>
        <v>0</v>
      </c>
    </row>
    <row r="36" spans="1:17" ht="15.75" customHeight="1" x14ac:dyDescent="0.3">
      <c r="A36" s="14">
        <v>32</v>
      </c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0" t="str">
        <f t="shared" si="2"/>
        <v/>
      </c>
      <c r="P36" s="165"/>
      <c r="Q36" s="30">
        <f t="shared" si="1"/>
        <v>0</v>
      </c>
    </row>
    <row r="37" spans="1:17" ht="15.75" customHeight="1" x14ac:dyDescent="0.3">
      <c r="A37" s="14"/>
      <c r="B37" s="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0" t="str">
        <f t="shared" si="2"/>
        <v/>
      </c>
      <c r="P37" s="165"/>
      <c r="Q37" s="30">
        <f t="shared" si="1"/>
        <v>0</v>
      </c>
    </row>
    <row r="38" spans="1:17" ht="15.75" customHeight="1" x14ac:dyDescent="0.3">
      <c r="A38" s="14"/>
      <c r="B38" s="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0" t="str">
        <f t="shared" si="2"/>
        <v/>
      </c>
      <c r="P38" s="165"/>
      <c r="Q38" s="30">
        <f t="shared" si="1"/>
        <v>0</v>
      </c>
    </row>
    <row r="39" spans="1:17" ht="15.75" customHeight="1" x14ac:dyDescent="0.3">
      <c r="A39" s="14"/>
      <c r="B39" s="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0" t="str">
        <f t="shared" si="2"/>
        <v/>
      </c>
      <c r="P39" s="165"/>
      <c r="Q39" s="30">
        <f t="shared" si="1"/>
        <v>0</v>
      </c>
    </row>
    <row r="40" spans="1:17" ht="15.75" customHeight="1" x14ac:dyDescent="0.3">
      <c r="A40" s="14"/>
      <c r="B40" s="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0" t="str">
        <f t="shared" si="2"/>
        <v/>
      </c>
      <c r="P40" s="165"/>
      <c r="Q40" s="30">
        <f t="shared" si="1"/>
        <v>0</v>
      </c>
    </row>
    <row r="41" spans="1:17" ht="15.75" customHeight="1" x14ac:dyDescent="0.3">
      <c r="A41" s="14"/>
      <c r="B41" s="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  <c r="O41" s="10" t="str">
        <f t="shared" si="2"/>
        <v/>
      </c>
      <c r="P41" s="165"/>
      <c r="Q41" s="30">
        <f t="shared" si="1"/>
        <v>0</v>
      </c>
    </row>
    <row r="42" spans="1:17" ht="15.75" customHeight="1" x14ac:dyDescent="0.3">
      <c r="A42" s="14"/>
      <c r="B42" s="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0" t="str">
        <f t="shared" si="2"/>
        <v/>
      </c>
      <c r="P42" s="165"/>
      <c r="Q42" s="30">
        <f t="shared" si="1"/>
        <v>0</v>
      </c>
    </row>
    <row r="43" spans="1:17" ht="15.75" customHeight="1" x14ac:dyDescent="0.3">
      <c r="A43" s="14"/>
      <c r="B43" s="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0" t="str">
        <f t="shared" si="2"/>
        <v/>
      </c>
      <c r="P43" s="165"/>
      <c r="Q43" s="30">
        <f t="shared" si="1"/>
        <v>0</v>
      </c>
    </row>
    <row r="44" spans="1:17" ht="15.75" customHeight="1" x14ac:dyDescent="0.3">
      <c r="A44" s="14"/>
      <c r="B44" s="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0" t="str">
        <f t="shared" si="2"/>
        <v/>
      </c>
      <c r="P44" s="165"/>
      <c r="Q44" s="30">
        <f t="shared" si="1"/>
        <v>0</v>
      </c>
    </row>
  </sheetData>
  <sortState xmlns:xlrd2="http://schemas.microsoft.com/office/spreadsheetml/2017/richdata2" ref="B5:P20">
    <sortCondition descending="1" ref="O5:O20"/>
  </sortState>
  <mergeCells count="13">
    <mergeCell ref="S15:S16"/>
    <mergeCell ref="T15:T16"/>
    <mergeCell ref="S11:S12"/>
    <mergeCell ref="T11:T12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W44"/>
  <sheetViews>
    <sheetView workbookViewId="0">
      <selection activeCell="S18" sqref="S18"/>
    </sheetView>
  </sheetViews>
  <sheetFormatPr defaultColWidth="9.109375" defaultRowHeight="17.399999999999999" x14ac:dyDescent="0.3"/>
  <cols>
    <col min="1" max="1" width="4.109375" style="13" customWidth="1"/>
    <col min="2" max="2" width="9.5546875" style="9" customWidth="1"/>
    <col min="3" max="14" width="4.6640625" style="13" customWidth="1"/>
    <col min="15" max="15" width="5.44140625" style="1" customWidth="1"/>
    <col min="16" max="16" width="7.88671875" style="3" customWidth="1"/>
    <col min="17" max="17" width="11.109375" style="1" bestFit="1" customWidth="1"/>
    <col min="18" max="18" width="9.109375" style="1"/>
    <col min="19" max="19" width="22.33203125" style="167" bestFit="1" customWidth="1"/>
    <col min="20" max="20" width="9.109375" style="127"/>
    <col min="21" max="16384" width="9.109375" style="1"/>
  </cols>
  <sheetData>
    <row r="1" spans="1:75" x14ac:dyDescent="0.3">
      <c r="N1" s="249" t="s">
        <v>83</v>
      </c>
      <c r="O1" s="250"/>
      <c r="P1" s="151">
        <v>2</v>
      </c>
      <c r="S1" s="152" t="s">
        <v>84</v>
      </c>
      <c r="T1" s="153" t="s">
        <v>85</v>
      </c>
    </row>
    <row r="2" spans="1:75" ht="15.75" customHeight="1" x14ac:dyDescent="0.3">
      <c r="A2" s="244" t="s">
        <v>86</v>
      </c>
      <c r="B2" s="245"/>
      <c r="C2" s="245"/>
      <c r="D2" s="246" t="s">
        <v>107</v>
      </c>
      <c r="E2" s="246"/>
      <c r="F2" s="246"/>
      <c r="G2" s="246"/>
      <c r="H2" s="246"/>
      <c r="I2" s="247"/>
      <c r="J2" s="247"/>
      <c r="K2" s="248"/>
      <c r="N2" s="249" t="s">
        <v>87</v>
      </c>
      <c r="O2" s="250"/>
      <c r="P2" s="151">
        <v>0</v>
      </c>
      <c r="Q2" s="154" t="s">
        <v>88</v>
      </c>
      <c r="R2" s="155"/>
      <c r="S2" s="156" t="s">
        <v>89</v>
      </c>
      <c r="T2" s="157">
        <f>MAX(O5:O36)</f>
        <v>122</v>
      </c>
    </row>
    <row r="3" spans="1:75" ht="15.75" customHeight="1" x14ac:dyDescent="0.25">
      <c r="A3" s="244" t="s">
        <v>30</v>
      </c>
      <c r="B3" s="245"/>
      <c r="C3" s="245"/>
      <c r="D3" s="251" t="s">
        <v>108</v>
      </c>
      <c r="E3" s="251"/>
      <c r="F3" s="252"/>
      <c r="G3" s="253" t="s">
        <v>90</v>
      </c>
      <c r="H3" s="254"/>
      <c r="I3" s="254"/>
      <c r="J3" s="255" t="s">
        <v>155</v>
      </c>
      <c r="K3" s="256"/>
      <c r="L3" s="158"/>
      <c r="M3" s="159"/>
      <c r="N3" s="249" t="s">
        <v>92</v>
      </c>
      <c r="O3" s="250"/>
      <c r="P3" s="160">
        <v>4</v>
      </c>
      <c r="Q3" s="161">
        <f>SUM((P1*4)+(P2*2)+P3)</f>
        <v>12</v>
      </c>
      <c r="R3" s="162"/>
      <c r="S3" s="156" t="s">
        <v>93</v>
      </c>
      <c r="T3" s="157">
        <f>MAX(C5:C36)</f>
        <v>24</v>
      </c>
    </row>
    <row r="4" spans="1:75" s="20" customFormat="1" ht="21" customHeight="1" x14ac:dyDescent="0.2">
      <c r="A4" s="115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94</v>
      </c>
      <c r="P4" s="15" t="s">
        <v>95</v>
      </c>
      <c r="Q4" s="23" t="s">
        <v>32</v>
      </c>
      <c r="R4" s="163"/>
      <c r="S4" s="156" t="s">
        <v>78</v>
      </c>
      <c r="T4" s="157">
        <v>161</v>
      </c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</row>
    <row r="5" spans="1:75" ht="15.75" customHeight="1" x14ac:dyDescent="0.3">
      <c r="A5" s="14">
        <v>1</v>
      </c>
      <c r="B5" s="8">
        <v>30</v>
      </c>
      <c r="C5" s="11">
        <v>24</v>
      </c>
      <c r="D5" s="11">
        <v>12</v>
      </c>
      <c r="E5" s="11">
        <v>6</v>
      </c>
      <c r="F5" s="11">
        <v>11</v>
      </c>
      <c r="G5" s="11">
        <v>9</v>
      </c>
      <c r="H5" s="11">
        <v>14</v>
      </c>
      <c r="I5" s="11">
        <v>9</v>
      </c>
      <c r="J5" s="11">
        <v>9</v>
      </c>
      <c r="K5" s="11">
        <v>12</v>
      </c>
      <c r="L5" s="11">
        <v>10</v>
      </c>
      <c r="M5" s="11">
        <v>6</v>
      </c>
      <c r="N5" s="12"/>
      <c r="O5" s="10">
        <f t="shared" ref="O5:O16" si="0">IF(B5="","",SUM(C5:M5)-(N5))</f>
        <v>122</v>
      </c>
      <c r="P5" s="165" t="s">
        <v>99</v>
      </c>
      <c r="Q5" s="30">
        <f t="shared" ref="Q5:Q44" si="1">SUM(C5:E5)</f>
        <v>42</v>
      </c>
      <c r="S5" s="156" t="s">
        <v>79</v>
      </c>
      <c r="T5" s="157"/>
    </row>
    <row r="6" spans="1:75" ht="15.75" customHeight="1" x14ac:dyDescent="0.3">
      <c r="A6" s="14">
        <v>2</v>
      </c>
      <c r="B6" s="8">
        <v>4</v>
      </c>
      <c r="C6" s="11">
        <v>24</v>
      </c>
      <c r="D6" s="11">
        <v>11</v>
      </c>
      <c r="E6" s="11">
        <v>6</v>
      </c>
      <c r="F6" s="11">
        <v>11</v>
      </c>
      <c r="G6" s="11">
        <v>10</v>
      </c>
      <c r="H6" s="11">
        <v>13</v>
      </c>
      <c r="I6" s="11">
        <v>9</v>
      </c>
      <c r="J6" s="11">
        <v>9</v>
      </c>
      <c r="K6" s="11">
        <v>12</v>
      </c>
      <c r="L6" s="11">
        <v>9</v>
      </c>
      <c r="M6" s="11">
        <v>5</v>
      </c>
      <c r="N6" s="12"/>
      <c r="O6" s="10">
        <f t="shared" si="0"/>
        <v>119</v>
      </c>
      <c r="P6" s="165" t="s">
        <v>99</v>
      </c>
      <c r="Q6" s="30">
        <f t="shared" si="1"/>
        <v>41</v>
      </c>
      <c r="S6" s="156" t="s">
        <v>103</v>
      </c>
      <c r="T6" s="157">
        <v>33</v>
      </c>
    </row>
    <row r="7" spans="1:75" ht="15.75" customHeight="1" x14ac:dyDescent="0.3">
      <c r="A7" s="14">
        <v>3</v>
      </c>
      <c r="B7" s="166">
        <v>74</v>
      </c>
      <c r="C7" s="11">
        <v>22</v>
      </c>
      <c r="D7" s="11">
        <v>10</v>
      </c>
      <c r="E7" s="11">
        <v>8</v>
      </c>
      <c r="F7" s="11">
        <v>9</v>
      </c>
      <c r="G7" s="11">
        <v>9</v>
      </c>
      <c r="H7" s="11">
        <v>15</v>
      </c>
      <c r="I7" s="11">
        <v>9</v>
      </c>
      <c r="J7" s="11">
        <v>9</v>
      </c>
      <c r="K7" s="11">
        <v>12</v>
      </c>
      <c r="L7" s="11">
        <v>11</v>
      </c>
      <c r="M7" s="11">
        <v>3</v>
      </c>
      <c r="N7" s="12"/>
      <c r="O7" s="10">
        <f t="shared" si="0"/>
        <v>117</v>
      </c>
      <c r="P7" s="165" t="s">
        <v>100</v>
      </c>
      <c r="Q7" s="30">
        <f t="shared" si="1"/>
        <v>40</v>
      </c>
      <c r="S7" s="156" t="s">
        <v>97</v>
      </c>
      <c r="T7" s="157">
        <v>903</v>
      </c>
    </row>
    <row r="8" spans="1:75" ht="15.75" customHeight="1" x14ac:dyDescent="0.3">
      <c r="A8" s="14">
        <v>4</v>
      </c>
      <c r="B8" s="8">
        <v>31</v>
      </c>
      <c r="C8" s="11">
        <v>24</v>
      </c>
      <c r="D8" s="11">
        <v>11</v>
      </c>
      <c r="E8" s="11">
        <v>6</v>
      </c>
      <c r="F8" s="11">
        <v>10</v>
      </c>
      <c r="G8" s="11">
        <v>9</v>
      </c>
      <c r="H8" s="11">
        <v>14</v>
      </c>
      <c r="I8" s="11">
        <v>9</v>
      </c>
      <c r="J8" s="11">
        <v>9</v>
      </c>
      <c r="K8" s="11">
        <v>11</v>
      </c>
      <c r="L8" s="11">
        <v>10</v>
      </c>
      <c r="M8" s="11">
        <v>3</v>
      </c>
      <c r="N8" s="12"/>
      <c r="O8" s="10">
        <f t="shared" si="0"/>
        <v>116</v>
      </c>
      <c r="P8" s="165" t="s">
        <v>99</v>
      </c>
      <c r="Q8" s="30">
        <f t="shared" si="1"/>
        <v>41</v>
      </c>
      <c r="S8" s="156" t="s">
        <v>153</v>
      </c>
      <c r="T8" s="157" t="s">
        <v>66</v>
      </c>
    </row>
    <row r="9" spans="1:75" ht="15.75" customHeight="1" x14ac:dyDescent="0.3">
      <c r="A9" s="14">
        <v>5</v>
      </c>
      <c r="B9" s="166">
        <v>5</v>
      </c>
      <c r="C9" s="11">
        <v>20</v>
      </c>
      <c r="D9" s="11">
        <v>15</v>
      </c>
      <c r="E9" s="11">
        <v>0</v>
      </c>
      <c r="F9" s="11">
        <v>10</v>
      </c>
      <c r="G9" s="11">
        <v>9</v>
      </c>
      <c r="H9" s="11">
        <v>15</v>
      </c>
      <c r="I9" s="11">
        <v>9</v>
      </c>
      <c r="J9" s="11">
        <v>9</v>
      </c>
      <c r="K9" s="11">
        <v>10</v>
      </c>
      <c r="L9" s="11">
        <v>12</v>
      </c>
      <c r="M9" s="11">
        <v>3</v>
      </c>
      <c r="N9" s="12"/>
      <c r="O9" s="10">
        <f t="shared" si="0"/>
        <v>112</v>
      </c>
      <c r="P9" s="165" t="s">
        <v>100</v>
      </c>
      <c r="Q9" s="30">
        <f t="shared" si="1"/>
        <v>35</v>
      </c>
      <c r="S9" s="156" t="s">
        <v>98</v>
      </c>
      <c r="T9" s="157">
        <v>397</v>
      </c>
      <c r="V9" s="1">
        <f>SUM(O9:O12)</f>
        <v>434</v>
      </c>
    </row>
    <row r="10" spans="1:75" ht="15.75" customHeight="1" x14ac:dyDescent="0.3">
      <c r="A10" s="14">
        <v>6</v>
      </c>
      <c r="B10" s="8">
        <v>60</v>
      </c>
      <c r="C10" s="11">
        <v>22</v>
      </c>
      <c r="D10" s="11">
        <v>10</v>
      </c>
      <c r="E10" s="11">
        <v>0</v>
      </c>
      <c r="F10" s="11">
        <v>10</v>
      </c>
      <c r="G10" s="11">
        <v>9</v>
      </c>
      <c r="H10" s="11">
        <v>14</v>
      </c>
      <c r="I10" s="11">
        <v>9</v>
      </c>
      <c r="J10" s="11">
        <v>11</v>
      </c>
      <c r="K10" s="11">
        <v>12</v>
      </c>
      <c r="L10" s="11">
        <v>12</v>
      </c>
      <c r="M10" s="11">
        <v>3</v>
      </c>
      <c r="N10" s="12"/>
      <c r="O10" s="10">
        <f t="shared" si="0"/>
        <v>112</v>
      </c>
      <c r="P10" s="165" t="s">
        <v>100</v>
      </c>
      <c r="Q10" s="30">
        <f t="shared" si="1"/>
        <v>32</v>
      </c>
      <c r="S10" s="156" t="s">
        <v>154</v>
      </c>
      <c r="T10" s="173">
        <f>SUM(O5:O12)</f>
        <v>908</v>
      </c>
    </row>
    <row r="11" spans="1:75" ht="15.75" customHeight="1" x14ac:dyDescent="0.3">
      <c r="A11" s="14">
        <v>7</v>
      </c>
      <c r="B11" s="8" t="s">
        <v>52</v>
      </c>
      <c r="C11" s="11">
        <v>21</v>
      </c>
      <c r="D11" s="11">
        <v>0</v>
      </c>
      <c r="E11" s="11">
        <v>9</v>
      </c>
      <c r="F11" s="11">
        <v>9</v>
      </c>
      <c r="G11" s="11">
        <v>11</v>
      </c>
      <c r="H11" s="11">
        <v>16</v>
      </c>
      <c r="I11" s="11">
        <v>9</v>
      </c>
      <c r="J11" s="11">
        <v>10</v>
      </c>
      <c r="K11" s="11">
        <v>10</v>
      </c>
      <c r="L11" s="11">
        <v>12</v>
      </c>
      <c r="M11" s="11">
        <v>0</v>
      </c>
      <c r="N11" s="12"/>
      <c r="O11" s="10">
        <f t="shared" si="0"/>
        <v>107</v>
      </c>
      <c r="P11" s="165" t="s">
        <v>96</v>
      </c>
      <c r="Q11" s="30">
        <f t="shared" si="1"/>
        <v>30</v>
      </c>
      <c r="S11" s="260"/>
      <c r="T11" s="263"/>
    </row>
    <row r="12" spans="1:75" ht="15.75" customHeight="1" x14ac:dyDescent="0.3">
      <c r="A12" s="14">
        <v>8</v>
      </c>
      <c r="B12" s="166">
        <v>104</v>
      </c>
      <c r="C12" s="11">
        <v>15</v>
      </c>
      <c r="D12" s="11">
        <v>9</v>
      </c>
      <c r="E12" s="11">
        <v>0</v>
      </c>
      <c r="F12" s="11">
        <v>9</v>
      </c>
      <c r="G12" s="11">
        <v>12</v>
      </c>
      <c r="H12" s="11">
        <v>14</v>
      </c>
      <c r="I12" s="11">
        <v>9</v>
      </c>
      <c r="J12" s="11">
        <v>10</v>
      </c>
      <c r="K12" s="11">
        <v>12</v>
      </c>
      <c r="L12" s="11">
        <v>12</v>
      </c>
      <c r="M12" s="11">
        <v>1</v>
      </c>
      <c r="N12" s="12"/>
      <c r="O12" s="10">
        <f t="shared" si="0"/>
        <v>103</v>
      </c>
      <c r="P12" s="165" t="s">
        <v>100</v>
      </c>
      <c r="Q12" s="30">
        <f t="shared" si="1"/>
        <v>24</v>
      </c>
      <c r="S12" s="261"/>
      <c r="T12" s="263"/>
    </row>
    <row r="13" spans="1:75" ht="15.75" customHeight="1" x14ac:dyDescent="0.3">
      <c r="A13" s="14">
        <v>9</v>
      </c>
      <c r="B13" s="8">
        <v>78</v>
      </c>
      <c r="C13" s="14">
        <v>21</v>
      </c>
      <c r="D13" s="14">
        <v>10</v>
      </c>
      <c r="E13" s="14">
        <v>6</v>
      </c>
      <c r="F13" s="14">
        <v>11</v>
      </c>
      <c r="G13" s="14">
        <v>0</v>
      </c>
      <c r="H13" s="14">
        <v>15</v>
      </c>
      <c r="I13" s="14">
        <v>10</v>
      </c>
      <c r="J13" s="14">
        <v>9</v>
      </c>
      <c r="K13" s="14">
        <v>11</v>
      </c>
      <c r="L13" s="14">
        <v>9</v>
      </c>
      <c r="M13" s="14">
        <v>0</v>
      </c>
      <c r="N13" s="14"/>
      <c r="O13" s="10">
        <f t="shared" si="0"/>
        <v>102</v>
      </c>
      <c r="P13" s="165" t="s">
        <v>99</v>
      </c>
      <c r="Q13" s="30">
        <f t="shared" si="1"/>
        <v>37</v>
      </c>
      <c r="S13" s="170"/>
      <c r="T13" s="170"/>
    </row>
    <row r="14" spans="1:75" ht="15.75" customHeight="1" x14ac:dyDescent="0.3">
      <c r="A14" s="14">
        <v>10</v>
      </c>
      <c r="B14" s="8" t="s">
        <v>71</v>
      </c>
      <c r="C14" s="11">
        <v>19</v>
      </c>
      <c r="D14" s="11">
        <v>0</v>
      </c>
      <c r="E14" s="11">
        <v>7</v>
      </c>
      <c r="F14" s="11">
        <v>10</v>
      </c>
      <c r="G14" s="11">
        <v>12</v>
      </c>
      <c r="H14" s="11">
        <v>14</v>
      </c>
      <c r="I14" s="11">
        <v>9</v>
      </c>
      <c r="J14" s="11">
        <v>9</v>
      </c>
      <c r="K14" s="11">
        <v>10</v>
      </c>
      <c r="L14" s="11">
        <v>11</v>
      </c>
      <c r="M14" s="11">
        <v>0</v>
      </c>
      <c r="N14" s="12"/>
      <c r="O14" s="10">
        <f t="shared" si="0"/>
        <v>101</v>
      </c>
      <c r="P14" s="165" t="s">
        <v>96</v>
      </c>
      <c r="Q14" s="30">
        <f t="shared" si="1"/>
        <v>26</v>
      </c>
      <c r="S14" s="171"/>
      <c r="T14" s="172"/>
    </row>
    <row r="15" spans="1:75" ht="15.75" customHeight="1" x14ac:dyDescent="0.3">
      <c r="A15" s="14">
        <v>11</v>
      </c>
      <c r="B15" s="8" t="s">
        <v>70</v>
      </c>
      <c r="C15" s="11">
        <v>18</v>
      </c>
      <c r="D15" s="11">
        <v>0</v>
      </c>
      <c r="E15" s="11">
        <v>6</v>
      </c>
      <c r="F15" s="11">
        <v>10</v>
      </c>
      <c r="G15" s="11">
        <v>9</v>
      </c>
      <c r="H15" s="11">
        <v>16</v>
      </c>
      <c r="I15" s="11">
        <v>9</v>
      </c>
      <c r="J15" s="11">
        <v>9</v>
      </c>
      <c r="K15" s="11">
        <v>11</v>
      </c>
      <c r="L15" s="11">
        <v>7</v>
      </c>
      <c r="M15" s="11">
        <v>0</v>
      </c>
      <c r="N15" s="12"/>
      <c r="O15" s="10">
        <f t="shared" si="0"/>
        <v>95</v>
      </c>
      <c r="P15" s="165" t="s">
        <v>96</v>
      </c>
      <c r="Q15" s="30">
        <f t="shared" si="1"/>
        <v>24</v>
      </c>
      <c r="R15" s="168"/>
      <c r="S15" s="257"/>
      <c r="T15" s="259"/>
    </row>
    <row r="16" spans="1:75" ht="15.75" customHeight="1" x14ac:dyDescent="0.3">
      <c r="A16" s="14">
        <v>12</v>
      </c>
      <c r="B16" s="8" t="s">
        <v>76</v>
      </c>
      <c r="C16" s="11">
        <v>18</v>
      </c>
      <c r="D16" s="11">
        <v>9</v>
      </c>
      <c r="E16" s="11">
        <v>6</v>
      </c>
      <c r="F16" s="11">
        <v>10</v>
      </c>
      <c r="G16" s="11">
        <v>0</v>
      </c>
      <c r="H16" s="11">
        <v>15</v>
      </c>
      <c r="I16" s="11">
        <v>9</v>
      </c>
      <c r="J16" s="11">
        <v>9</v>
      </c>
      <c r="K16" s="11">
        <v>9</v>
      </c>
      <c r="L16" s="11">
        <v>9</v>
      </c>
      <c r="M16" s="11">
        <v>0</v>
      </c>
      <c r="N16" s="12"/>
      <c r="O16" s="10">
        <f t="shared" si="0"/>
        <v>94</v>
      </c>
      <c r="P16" s="165" t="s">
        <v>96</v>
      </c>
      <c r="Q16" s="30">
        <f t="shared" si="1"/>
        <v>33</v>
      </c>
      <c r="S16" s="258"/>
      <c r="T16" s="258"/>
    </row>
    <row r="17" spans="1:17" ht="15.75" customHeight="1" x14ac:dyDescent="0.3">
      <c r="A17" s="14">
        <v>13</v>
      </c>
      <c r="B17" s="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0" t="str">
        <f t="shared" ref="O17:O24" si="2">IF(B17="","",SUM(C17:M17)-(N17))</f>
        <v/>
      </c>
      <c r="P17" s="165"/>
      <c r="Q17" s="30">
        <f t="shared" si="1"/>
        <v>0</v>
      </c>
    </row>
    <row r="18" spans="1:17" ht="15.75" customHeight="1" x14ac:dyDescent="0.3">
      <c r="A18" s="14">
        <v>14</v>
      </c>
      <c r="B18" s="8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0" t="str">
        <f t="shared" si="2"/>
        <v/>
      </c>
      <c r="P18" s="165"/>
      <c r="Q18" s="30">
        <f t="shared" si="1"/>
        <v>0</v>
      </c>
    </row>
    <row r="19" spans="1:17" ht="15.75" customHeight="1" x14ac:dyDescent="0.3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2"/>
        <v/>
      </c>
      <c r="P19" s="165"/>
      <c r="Q19" s="30">
        <f t="shared" si="1"/>
        <v>0</v>
      </c>
    </row>
    <row r="20" spans="1:17" ht="15.75" customHeight="1" x14ac:dyDescent="0.3">
      <c r="A20" s="14">
        <v>16</v>
      </c>
      <c r="B20" s="8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0" t="str">
        <f t="shared" si="2"/>
        <v/>
      </c>
      <c r="P20" s="165"/>
      <c r="Q20" s="30">
        <f t="shared" si="1"/>
        <v>0</v>
      </c>
    </row>
    <row r="21" spans="1:17" ht="15.75" customHeight="1" x14ac:dyDescent="0.3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 t="str">
        <f t="shared" si="2"/>
        <v/>
      </c>
      <c r="P21" s="165"/>
      <c r="Q21" s="30">
        <f t="shared" si="1"/>
        <v>0</v>
      </c>
    </row>
    <row r="22" spans="1:17" ht="15.75" customHeight="1" x14ac:dyDescent="0.3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 t="str">
        <f t="shared" si="2"/>
        <v/>
      </c>
      <c r="P22" s="165"/>
      <c r="Q22" s="30">
        <f t="shared" si="1"/>
        <v>0</v>
      </c>
    </row>
    <row r="23" spans="1:17" ht="15.75" customHeight="1" x14ac:dyDescent="0.3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 t="str">
        <f t="shared" si="2"/>
        <v/>
      </c>
      <c r="P23" s="165"/>
      <c r="Q23" s="30">
        <f t="shared" si="1"/>
        <v>0</v>
      </c>
    </row>
    <row r="24" spans="1:17" ht="15.75" customHeight="1" x14ac:dyDescent="0.3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 t="str">
        <f t="shared" si="2"/>
        <v/>
      </c>
      <c r="P24" s="165"/>
      <c r="Q24" s="30">
        <f t="shared" si="1"/>
        <v>0</v>
      </c>
    </row>
    <row r="25" spans="1:17" ht="15.75" customHeight="1" x14ac:dyDescent="0.3">
      <c r="A25" s="14">
        <v>21</v>
      </c>
      <c r="B25" s="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0"/>
      <c r="P25" s="165"/>
      <c r="Q25" s="30">
        <f t="shared" si="1"/>
        <v>0</v>
      </c>
    </row>
    <row r="26" spans="1:17" ht="15.75" customHeight="1" x14ac:dyDescent="0.3">
      <c r="A26" s="14">
        <v>22</v>
      </c>
      <c r="B26" s="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0"/>
      <c r="P26" s="165"/>
      <c r="Q26" s="30">
        <f t="shared" si="1"/>
        <v>0</v>
      </c>
    </row>
    <row r="27" spans="1:17" ht="15.75" customHeight="1" x14ac:dyDescent="0.3">
      <c r="A27" s="14">
        <v>23</v>
      </c>
      <c r="B27" s="8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0"/>
      <c r="P27" s="169"/>
      <c r="Q27" s="30">
        <f t="shared" si="1"/>
        <v>0</v>
      </c>
    </row>
    <row r="28" spans="1:17" ht="15.75" customHeight="1" x14ac:dyDescent="0.3">
      <c r="A28" s="14">
        <v>24</v>
      </c>
      <c r="B28" s="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0"/>
      <c r="P28" s="165"/>
      <c r="Q28" s="30">
        <f t="shared" si="1"/>
        <v>0</v>
      </c>
    </row>
    <row r="29" spans="1:17" ht="15.75" customHeight="1" x14ac:dyDescent="0.3">
      <c r="A29" s="14">
        <v>25</v>
      </c>
      <c r="B29" s="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0" t="str">
        <f t="shared" ref="O29:O44" si="3">IF(B29="","",SUM(C29:M29)-(N29))</f>
        <v/>
      </c>
      <c r="P29" s="165"/>
      <c r="Q29" s="30">
        <f t="shared" si="1"/>
        <v>0</v>
      </c>
    </row>
    <row r="30" spans="1:17" ht="15.75" customHeight="1" x14ac:dyDescent="0.3">
      <c r="A30" s="14">
        <v>26</v>
      </c>
      <c r="B30" s="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0" t="str">
        <f t="shared" si="3"/>
        <v/>
      </c>
      <c r="P30" s="165"/>
      <c r="Q30" s="30">
        <f t="shared" si="1"/>
        <v>0</v>
      </c>
    </row>
    <row r="31" spans="1:17" ht="15.75" customHeight="1" x14ac:dyDescent="0.3">
      <c r="A31" s="14">
        <v>27</v>
      </c>
      <c r="B31" s="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0" t="str">
        <f t="shared" si="3"/>
        <v/>
      </c>
      <c r="P31" s="165"/>
      <c r="Q31" s="30">
        <f t="shared" si="1"/>
        <v>0</v>
      </c>
    </row>
    <row r="32" spans="1:17" ht="15.75" customHeight="1" x14ac:dyDescent="0.3">
      <c r="A32" s="14">
        <v>28</v>
      </c>
      <c r="B32" s="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0" t="str">
        <f t="shared" si="3"/>
        <v/>
      </c>
      <c r="P32" s="165"/>
      <c r="Q32" s="30">
        <f t="shared" si="1"/>
        <v>0</v>
      </c>
    </row>
    <row r="33" spans="1:17" ht="15.75" customHeight="1" x14ac:dyDescent="0.3">
      <c r="A33" s="14">
        <v>29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0" t="str">
        <f t="shared" si="3"/>
        <v/>
      </c>
      <c r="P33" s="165"/>
      <c r="Q33" s="30">
        <f t="shared" si="1"/>
        <v>0</v>
      </c>
    </row>
    <row r="34" spans="1:17" ht="15.75" customHeight="1" x14ac:dyDescent="0.3">
      <c r="A34" s="14">
        <v>30</v>
      </c>
      <c r="B34" s="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0" t="str">
        <f t="shared" si="3"/>
        <v/>
      </c>
      <c r="P34" s="165"/>
      <c r="Q34" s="30">
        <f t="shared" si="1"/>
        <v>0</v>
      </c>
    </row>
    <row r="35" spans="1:17" ht="15.75" customHeight="1" x14ac:dyDescent="0.3">
      <c r="A35" s="14">
        <v>31</v>
      </c>
      <c r="B35" s="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0" t="str">
        <f t="shared" si="3"/>
        <v/>
      </c>
      <c r="P35" s="165"/>
      <c r="Q35" s="30">
        <f t="shared" si="1"/>
        <v>0</v>
      </c>
    </row>
    <row r="36" spans="1:17" ht="15.75" customHeight="1" x14ac:dyDescent="0.3">
      <c r="A36" s="14">
        <v>32</v>
      </c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0" t="str">
        <f t="shared" si="3"/>
        <v/>
      </c>
      <c r="P36" s="165"/>
      <c r="Q36" s="30">
        <f t="shared" si="1"/>
        <v>0</v>
      </c>
    </row>
    <row r="37" spans="1:17" ht="15.75" customHeight="1" x14ac:dyDescent="0.3">
      <c r="A37" s="14"/>
      <c r="B37" s="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0" t="str">
        <f t="shared" si="3"/>
        <v/>
      </c>
      <c r="P37" s="165"/>
      <c r="Q37" s="30">
        <f t="shared" si="1"/>
        <v>0</v>
      </c>
    </row>
    <row r="38" spans="1:17" ht="15.75" customHeight="1" x14ac:dyDescent="0.3">
      <c r="A38" s="14"/>
      <c r="B38" s="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0" t="str">
        <f t="shared" si="3"/>
        <v/>
      </c>
      <c r="P38" s="165"/>
      <c r="Q38" s="30">
        <f t="shared" si="1"/>
        <v>0</v>
      </c>
    </row>
    <row r="39" spans="1:17" ht="15.75" customHeight="1" x14ac:dyDescent="0.3">
      <c r="A39" s="14"/>
      <c r="B39" s="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0" t="str">
        <f t="shared" si="3"/>
        <v/>
      </c>
      <c r="P39" s="165"/>
      <c r="Q39" s="30">
        <f t="shared" si="1"/>
        <v>0</v>
      </c>
    </row>
    <row r="40" spans="1:17" ht="15.75" customHeight="1" x14ac:dyDescent="0.3">
      <c r="A40" s="14"/>
      <c r="B40" s="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0" t="str">
        <f t="shared" si="3"/>
        <v/>
      </c>
      <c r="P40" s="165"/>
      <c r="Q40" s="30">
        <f t="shared" si="1"/>
        <v>0</v>
      </c>
    </row>
    <row r="41" spans="1:17" ht="15.75" customHeight="1" x14ac:dyDescent="0.3">
      <c r="A41" s="14"/>
      <c r="B41" s="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  <c r="O41" s="10" t="str">
        <f t="shared" si="3"/>
        <v/>
      </c>
      <c r="P41" s="165"/>
      <c r="Q41" s="30">
        <f t="shared" si="1"/>
        <v>0</v>
      </c>
    </row>
    <row r="42" spans="1:17" ht="15.75" customHeight="1" x14ac:dyDescent="0.3">
      <c r="A42" s="14"/>
      <c r="B42" s="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0" t="str">
        <f t="shared" si="3"/>
        <v/>
      </c>
      <c r="P42" s="165"/>
      <c r="Q42" s="30">
        <f t="shared" si="1"/>
        <v>0</v>
      </c>
    </row>
    <row r="43" spans="1:17" ht="15.75" customHeight="1" x14ac:dyDescent="0.3">
      <c r="A43" s="14"/>
      <c r="B43" s="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0" t="str">
        <f t="shared" si="3"/>
        <v/>
      </c>
      <c r="P43" s="165"/>
      <c r="Q43" s="30">
        <f t="shared" si="1"/>
        <v>0</v>
      </c>
    </row>
    <row r="44" spans="1:17" ht="15.75" customHeight="1" x14ac:dyDescent="0.3">
      <c r="A44" s="14"/>
      <c r="B44" s="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0" t="str">
        <f t="shared" si="3"/>
        <v/>
      </c>
      <c r="P44" s="165"/>
      <c r="Q44" s="30">
        <f t="shared" si="1"/>
        <v>0</v>
      </c>
    </row>
  </sheetData>
  <sortState xmlns:xlrd2="http://schemas.microsoft.com/office/spreadsheetml/2017/richdata2" ref="B5:P16">
    <sortCondition descending="1" ref="O5:O16"/>
  </sortState>
  <mergeCells count="13">
    <mergeCell ref="S15:S16"/>
    <mergeCell ref="T15:T16"/>
    <mergeCell ref="S11:S12"/>
    <mergeCell ref="T11:T12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W44"/>
  <sheetViews>
    <sheetView workbookViewId="0">
      <selection activeCell="T11" sqref="T11:T12"/>
    </sheetView>
  </sheetViews>
  <sheetFormatPr defaultColWidth="9.109375" defaultRowHeight="17.399999999999999" x14ac:dyDescent="0.3"/>
  <cols>
    <col min="1" max="1" width="4.109375" style="13" customWidth="1"/>
    <col min="2" max="2" width="9.5546875" style="9" customWidth="1"/>
    <col min="3" max="14" width="4.6640625" style="13" customWidth="1"/>
    <col min="15" max="15" width="5.44140625" style="1" customWidth="1"/>
    <col min="16" max="16" width="7.88671875" style="3" customWidth="1"/>
    <col min="17" max="17" width="11.109375" style="1" bestFit="1" customWidth="1"/>
    <col min="18" max="18" width="9.109375" style="1"/>
    <col min="19" max="19" width="22.33203125" style="167" bestFit="1" customWidth="1"/>
    <col min="20" max="20" width="9.109375" style="127"/>
    <col min="21" max="16384" width="9.109375" style="1"/>
  </cols>
  <sheetData>
    <row r="1" spans="1:75" x14ac:dyDescent="0.3">
      <c r="N1" s="249" t="s">
        <v>83</v>
      </c>
      <c r="O1" s="250"/>
      <c r="P1" s="151">
        <v>1</v>
      </c>
      <c r="S1" s="152" t="s">
        <v>84</v>
      </c>
      <c r="T1" s="153" t="s">
        <v>85</v>
      </c>
    </row>
    <row r="2" spans="1:75" ht="15.75" customHeight="1" x14ac:dyDescent="0.3">
      <c r="A2" s="244" t="s">
        <v>86</v>
      </c>
      <c r="B2" s="245"/>
      <c r="C2" s="245"/>
      <c r="D2" s="246" t="s">
        <v>119</v>
      </c>
      <c r="E2" s="246"/>
      <c r="F2" s="246"/>
      <c r="G2" s="246"/>
      <c r="H2" s="246"/>
      <c r="I2" s="247"/>
      <c r="J2" s="247"/>
      <c r="K2" s="248"/>
      <c r="N2" s="249" t="s">
        <v>87</v>
      </c>
      <c r="O2" s="250"/>
      <c r="P2" s="151">
        <v>0</v>
      </c>
      <c r="Q2" s="154" t="s">
        <v>88</v>
      </c>
      <c r="R2" s="155"/>
      <c r="S2" s="156" t="s">
        <v>89</v>
      </c>
      <c r="T2" s="157">
        <f>MAX(O5:O36)</f>
        <v>0</v>
      </c>
    </row>
    <row r="3" spans="1:75" ht="15.75" customHeight="1" x14ac:dyDescent="0.25">
      <c r="A3" s="244" t="s">
        <v>30</v>
      </c>
      <c r="B3" s="245"/>
      <c r="C3" s="245"/>
      <c r="D3" s="251" t="s">
        <v>120</v>
      </c>
      <c r="E3" s="251"/>
      <c r="F3" s="252"/>
      <c r="G3" s="253" t="s">
        <v>90</v>
      </c>
      <c r="H3" s="254"/>
      <c r="I3" s="254"/>
      <c r="J3" s="255" t="s">
        <v>155</v>
      </c>
      <c r="K3" s="256"/>
      <c r="L3" s="158"/>
      <c r="M3" s="159"/>
      <c r="N3" s="249" t="s">
        <v>92</v>
      </c>
      <c r="O3" s="250"/>
      <c r="P3" s="160">
        <v>0</v>
      </c>
      <c r="Q3" s="161">
        <f>SUM((P1*4)+(P2*2)+P3)</f>
        <v>4</v>
      </c>
      <c r="R3" s="162"/>
      <c r="S3" s="156" t="s">
        <v>93</v>
      </c>
      <c r="T3" s="157">
        <f>MAX(C5:C36)</f>
        <v>0</v>
      </c>
    </row>
    <row r="4" spans="1:75" s="20" customFormat="1" ht="21" customHeight="1" x14ac:dyDescent="0.2">
      <c r="A4" s="115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94</v>
      </c>
      <c r="P4" s="15" t="s">
        <v>95</v>
      </c>
      <c r="Q4" s="23" t="s">
        <v>32</v>
      </c>
      <c r="R4" s="163"/>
      <c r="S4" s="156" t="s">
        <v>78</v>
      </c>
      <c r="T4" s="157">
        <v>0</v>
      </c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</row>
    <row r="5" spans="1:75" ht="15.75" customHeight="1" x14ac:dyDescent="0.3">
      <c r="A5" s="14">
        <v>1</v>
      </c>
      <c r="B5" s="8">
        <v>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  <c r="O5" s="10">
        <f t="shared" ref="O5:O24" si="0">IF(B5="","",SUM(C5:M5)-(N5))</f>
        <v>0</v>
      </c>
      <c r="P5" s="165"/>
      <c r="Q5" s="30">
        <f t="shared" ref="Q5:Q44" si="1">SUM(C5:E5)</f>
        <v>0</v>
      </c>
      <c r="S5" s="156" t="s">
        <v>79</v>
      </c>
      <c r="T5" s="157" t="s">
        <v>66</v>
      </c>
    </row>
    <row r="6" spans="1:75" ht="15.75" customHeight="1" x14ac:dyDescent="0.3">
      <c r="A6" s="14">
        <v>2</v>
      </c>
      <c r="B6" s="8">
        <v>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0">
        <f t="shared" si="0"/>
        <v>0</v>
      </c>
      <c r="P6" s="165"/>
      <c r="Q6" s="30">
        <f t="shared" si="1"/>
        <v>0</v>
      </c>
      <c r="S6" s="156" t="s">
        <v>103</v>
      </c>
      <c r="T6" s="157" t="s">
        <v>66</v>
      </c>
    </row>
    <row r="7" spans="1:75" ht="15.75" customHeight="1" x14ac:dyDescent="0.3">
      <c r="A7" s="14">
        <v>3</v>
      </c>
      <c r="B7" s="8">
        <v>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0">
        <f t="shared" si="0"/>
        <v>0</v>
      </c>
      <c r="P7" s="165"/>
      <c r="Q7" s="30">
        <f t="shared" si="1"/>
        <v>0</v>
      </c>
      <c r="S7" s="156" t="s">
        <v>97</v>
      </c>
      <c r="T7" s="157">
        <v>0</v>
      </c>
    </row>
    <row r="8" spans="1:75" ht="15.75" customHeight="1" x14ac:dyDescent="0.3">
      <c r="A8" s="14">
        <v>4</v>
      </c>
      <c r="B8" s="8">
        <v>8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  <c r="O8" s="10">
        <f t="shared" si="0"/>
        <v>0</v>
      </c>
      <c r="P8" s="165"/>
      <c r="Q8" s="30">
        <f t="shared" si="1"/>
        <v>0</v>
      </c>
      <c r="S8" s="156" t="s">
        <v>153</v>
      </c>
      <c r="T8" s="157" t="s">
        <v>66</v>
      </c>
    </row>
    <row r="9" spans="1:75" ht="15.75" customHeight="1" x14ac:dyDescent="0.3">
      <c r="A9" s="14">
        <v>5</v>
      </c>
      <c r="B9" s="166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  <c r="O9" s="10" t="str">
        <f t="shared" si="0"/>
        <v/>
      </c>
      <c r="P9" s="165"/>
      <c r="Q9" s="30">
        <f t="shared" si="1"/>
        <v>0</v>
      </c>
      <c r="S9" s="156" t="s">
        <v>98</v>
      </c>
      <c r="T9" s="157" t="s">
        <v>66</v>
      </c>
    </row>
    <row r="10" spans="1:75" ht="15.75" customHeight="1" x14ac:dyDescent="0.3">
      <c r="A10" s="14">
        <v>6</v>
      </c>
      <c r="B10" s="166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0" t="str">
        <f t="shared" si="0"/>
        <v/>
      </c>
      <c r="P10" s="165"/>
      <c r="Q10" s="30">
        <f t="shared" si="1"/>
        <v>0</v>
      </c>
      <c r="S10" s="156" t="s">
        <v>154</v>
      </c>
      <c r="T10" s="173">
        <v>0</v>
      </c>
    </row>
    <row r="11" spans="1:75" ht="15.75" customHeight="1" x14ac:dyDescent="0.3">
      <c r="A11" s="14">
        <v>7</v>
      </c>
      <c r="B11" s="8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10" t="str">
        <f t="shared" si="0"/>
        <v/>
      </c>
      <c r="P11" s="165"/>
      <c r="Q11" s="30">
        <f t="shared" si="1"/>
        <v>0</v>
      </c>
      <c r="S11" s="260"/>
      <c r="T11" s="263"/>
    </row>
    <row r="12" spans="1:75" ht="15.75" customHeight="1" x14ac:dyDescent="0.3">
      <c r="A12" s="14">
        <v>8</v>
      </c>
      <c r="B12" s="16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10" t="str">
        <f t="shared" si="0"/>
        <v/>
      </c>
      <c r="P12" s="165"/>
      <c r="Q12" s="30">
        <f t="shared" si="1"/>
        <v>0</v>
      </c>
      <c r="S12" s="261"/>
      <c r="T12" s="263"/>
    </row>
    <row r="13" spans="1:75" ht="15.75" customHeight="1" x14ac:dyDescent="0.3">
      <c r="A13" s="14">
        <v>9</v>
      </c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 t="str">
        <f t="shared" si="0"/>
        <v/>
      </c>
      <c r="P13" s="165"/>
      <c r="Q13" s="30">
        <f t="shared" si="1"/>
        <v>0</v>
      </c>
      <c r="S13" s="170"/>
      <c r="T13" s="170"/>
    </row>
    <row r="14" spans="1:75" ht="15.75" customHeight="1" x14ac:dyDescent="0.3">
      <c r="A14" s="14">
        <v>10</v>
      </c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 t="str">
        <f t="shared" si="0"/>
        <v/>
      </c>
      <c r="P14" s="165"/>
      <c r="Q14" s="30">
        <f t="shared" si="1"/>
        <v>0</v>
      </c>
      <c r="S14" s="171"/>
      <c r="T14" s="172"/>
    </row>
    <row r="15" spans="1:75" ht="15.75" customHeight="1" x14ac:dyDescent="0.3">
      <c r="A15" s="14">
        <v>11</v>
      </c>
      <c r="B15" s="8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0" t="str">
        <f t="shared" si="0"/>
        <v/>
      </c>
      <c r="P15" s="165"/>
      <c r="Q15" s="30">
        <f t="shared" si="1"/>
        <v>0</v>
      </c>
      <c r="R15" s="168"/>
      <c r="S15" s="257"/>
      <c r="T15" s="259"/>
    </row>
    <row r="16" spans="1:75" ht="15.75" customHeight="1" x14ac:dyDescent="0.3">
      <c r="A16" s="14">
        <v>12</v>
      </c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 t="str">
        <f t="shared" si="0"/>
        <v/>
      </c>
      <c r="P16" s="165"/>
      <c r="Q16" s="30">
        <f t="shared" si="1"/>
        <v>0</v>
      </c>
      <c r="S16" s="258"/>
      <c r="T16" s="258"/>
    </row>
    <row r="17" spans="1:17" ht="15.75" customHeight="1" x14ac:dyDescent="0.3">
      <c r="A17" s="14">
        <v>13</v>
      </c>
      <c r="B17" s="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0" t="str">
        <f t="shared" si="0"/>
        <v/>
      </c>
      <c r="P17" s="165"/>
      <c r="Q17" s="30">
        <f t="shared" si="1"/>
        <v>0</v>
      </c>
    </row>
    <row r="18" spans="1:17" ht="15.75" customHeight="1" x14ac:dyDescent="0.3">
      <c r="A18" s="14">
        <v>14</v>
      </c>
      <c r="B18" s="8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0" t="str">
        <f t="shared" si="0"/>
        <v/>
      </c>
      <c r="P18" s="165"/>
      <c r="Q18" s="30">
        <f t="shared" si="1"/>
        <v>0</v>
      </c>
    </row>
    <row r="19" spans="1:17" ht="15.75" customHeight="1" x14ac:dyDescent="0.3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65"/>
      <c r="Q19" s="30">
        <f t="shared" si="1"/>
        <v>0</v>
      </c>
    </row>
    <row r="20" spans="1:17" ht="15.75" customHeight="1" x14ac:dyDescent="0.3">
      <c r="A20" s="14">
        <v>16</v>
      </c>
      <c r="B20" s="8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0" t="str">
        <f t="shared" si="0"/>
        <v/>
      </c>
      <c r="P20" s="165"/>
      <c r="Q20" s="30">
        <f t="shared" si="1"/>
        <v>0</v>
      </c>
    </row>
    <row r="21" spans="1:17" ht="15.75" customHeight="1" x14ac:dyDescent="0.3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 t="str">
        <f t="shared" si="0"/>
        <v/>
      </c>
      <c r="P21" s="165"/>
      <c r="Q21" s="30">
        <f t="shared" si="1"/>
        <v>0</v>
      </c>
    </row>
    <row r="22" spans="1:17" ht="15.75" customHeight="1" x14ac:dyDescent="0.3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 t="str">
        <f t="shared" si="0"/>
        <v/>
      </c>
      <c r="P22" s="165"/>
      <c r="Q22" s="30">
        <f t="shared" si="1"/>
        <v>0</v>
      </c>
    </row>
    <row r="23" spans="1:17" ht="15.75" customHeight="1" x14ac:dyDescent="0.3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 t="str">
        <f t="shared" si="0"/>
        <v/>
      </c>
      <c r="P23" s="165"/>
      <c r="Q23" s="30">
        <f t="shared" si="1"/>
        <v>0</v>
      </c>
    </row>
    <row r="24" spans="1:17" ht="15.75" customHeight="1" x14ac:dyDescent="0.3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 t="str">
        <f t="shared" si="0"/>
        <v/>
      </c>
      <c r="P24" s="165"/>
      <c r="Q24" s="30">
        <f t="shared" si="1"/>
        <v>0</v>
      </c>
    </row>
    <row r="25" spans="1:17" ht="15.75" customHeight="1" x14ac:dyDescent="0.3">
      <c r="A25" s="14">
        <v>21</v>
      </c>
      <c r="B25" s="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0"/>
      <c r="P25" s="165"/>
      <c r="Q25" s="30">
        <f t="shared" si="1"/>
        <v>0</v>
      </c>
    </row>
    <row r="26" spans="1:17" ht="15.75" customHeight="1" x14ac:dyDescent="0.3">
      <c r="A26" s="14">
        <v>22</v>
      </c>
      <c r="B26" s="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0"/>
      <c r="P26" s="165"/>
      <c r="Q26" s="30">
        <f t="shared" si="1"/>
        <v>0</v>
      </c>
    </row>
    <row r="27" spans="1:17" ht="15.75" customHeight="1" x14ac:dyDescent="0.3">
      <c r="A27" s="14">
        <v>23</v>
      </c>
      <c r="B27" s="8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0"/>
      <c r="P27" s="169"/>
      <c r="Q27" s="30">
        <f t="shared" si="1"/>
        <v>0</v>
      </c>
    </row>
    <row r="28" spans="1:17" ht="15.75" customHeight="1" x14ac:dyDescent="0.3">
      <c r="A28" s="14">
        <v>24</v>
      </c>
      <c r="B28" s="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0"/>
      <c r="P28" s="165"/>
      <c r="Q28" s="30">
        <f t="shared" si="1"/>
        <v>0</v>
      </c>
    </row>
    <row r="29" spans="1:17" ht="15.75" customHeight="1" x14ac:dyDescent="0.3">
      <c r="A29" s="14">
        <v>25</v>
      </c>
      <c r="B29" s="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0" t="str">
        <f t="shared" ref="O29:O44" si="2">IF(B29="","",SUM(C29:M29)-(N29))</f>
        <v/>
      </c>
      <c r="P29" s="165"/>
      <c r="Q29" s="30">
        <f t="shared" si="1"/>
        <v>0</v>
      </c>
    </row>
    <row r="30" spans="1:17" ht="15.75" customHeight="1" x14ac:dyDescent="0.3">
      <c r="A30" s="14">
        <v>26</v>
      </c>
      <c r="B30" s="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0" t="str">
        <f t="shared" si="2"/>
        <v/>
      </c>
      <c r="P30" s="165"/>
      <c r="Q30" s="30">
        <f t="shared" si="1"/>
        <v>0</v>
      </c>
    </row>
    <row r="31" spans="1:17" ht="15.75" customHeight="1" x14ac:dyDescent="0.3">
      <c r="A31" s="14">
        <v>27</v>
      </c>
      <c r="B31" s="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0" t="str">
        <f t="shared" si="2"/>
        <v/>
      </c>
      <c r="P31" s="165"/>
      <c r="Q31" s="30">
        <f t="shared" si="1"/>
        <v>0</v>
      </c>
    </row>
    <row r="32" spans="1:17" ht="15.75" customHeight="1" x14ac:dyDescent="0.3">
      <c r="A32" s="14">
        <v>28</v>
      </c>
      <c r="B32" s="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0" t="str">
        <f t="shared" si="2"/>
        <v/>
      </c>
      <c r="P32" s="165"/>
      <c r="Q32" s="30">
        <f t="shared" si="1"/>
        <v>0</v>
      </c>
    </row>
    <row r="33" spans="1:17" ht="15.75" customHeight="1" x14ac:dyDescent="0.3">
      <c r="A33" s="14">
        <v>29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0" t="str">
        <f t="shared" si="2"/>
        <v/>
      </c>
      <c r="P33" s="165"/>
      <c r="Q33" s="30">
        <f t="shared" si="1"/>
        <v>0</v>
      </c>
    </row>
    <row r="34" spans="1:17" ht="15.75" customHeight="1" x14ac:dyDescent="0.3">
      <c r="A34" s="14">
        <v>30</v>
      </c>
      <c r="B34" s="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0" t="str">
        <f t="shared" si="2"/>
        <v/>
      </c>
      <c r="P34" s="165"/>
      <c r="Q34" s="30">
        <f t="shared" si="1"/>
        <v>0</v>
      </c>
    </row>
    <row r="35" spans="1:17" ht="15.75" customHeight="1" x14ac:dyDescent="0.3">
      <c r="A35" s="14">
        <v>31</v>
      </c>
      <c r="B35" s="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0" t="str">
        <f t="shared" si="2"/>
        <v/>
      </c>
      <c r="P35" s="165"/>
      <c r="Q35" s="30">
        <f t="shared" si="1"/>
        <v>0</v>
      </c>
    </row>
    <row r="36" spans="1:17" ht="15.75" customHeight="1" x14ac:dyDescent="0.3">
      <c r="A36" s="14">
        <v>32</v>
      </c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0" t="str">
        <f t="shared" si="2"/>
        <v/>
      </c>
      <c r="P36" s="165"/>
      <c r="Q36" s="30">
        <f t="shared" si="1"/>
        <v>0</v>
      </c>
    </row>
    <row r="37" spans="1:17" ht="15.75" customHeight="1" x14ac:dyDescent="0.3">
      <c r="A37" s="14"/>
      <c r="B37" s="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0" t="str">
        <f t="shared" si="2"/>
        <v/>
      </c>
      <c r="P37" s="165"/>
      <c r="Q37" s="30">
        <f t="shared" si="1"/>
        <v>0</v>
      </c>
    </row>
    <row r="38" spans="1:17" ht="15.75" customHeight="1" x14ac:dyDescent="0.3">
      <c r="A38" s="14"/>
      <c r="B38" s="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0" t="str">
        <f t="shared" si="2"/>
        <v/>
      </c>
      <c r="P38" s="165"/>
      <c r="Q38" s="30">
        <f t="shared" si="1"/>
        <v>0</v>
      </c>
    </row>
    <row r="39" spans="1:17" ht="15.75" customHeight="1" x14ac:dyDescent="0.3">
      <c r="A39" s="14"/>
      <c r="B39" s="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0" t="str">
        <f t="shared" si="2"/>
        <v/>
      </c>
      <c r="P39" s="165"/>
      <c r="Q39" s="30">
        <f t="shared" si="1"/>
        <v>0</v>
      </c>
    </row>
    <row r="40" spans="1:17" ht="15.75" customHeight="1" x14ac:dyDescent="0.3">
      <c r="A40" s="14"/>
      <c r="B40" s="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0" t="str">
        <f t="shared" si="2"/>
        <v/>
      </c>
      <c r="P40" s="165"/>
      <c r="Q40" s="30">
        <f t="shared" si="1"/>
        <v>0</v>
      </c>
    </row>
    <row r="41" spans="1:17" ht="15.75" customHeight="1" x14ac:dyDescent="0.3">
      <c r="A41" s="14"/>
      <c r="B41" s="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  <c r="O41" s="10" t="str">
        <f t="shared" si="2"/>
        <v/>
      </c>
      <c r="P41" s="165"/>
      <c r="Q41" s="30">
        <f t="shared" si="1"/>
        <v>0</v>
      </c>
    </row>
    <row r="42" spans="1:17" ht="15.75" customHeight="1" x14ac:dyDescent="0.3">
      <c r="A42" s="14"/>
      <c r="B42" s="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0" t="str">
        <f t="shared" si="2"/>
        <v/>
      </c>
      <c r="P42" s="165"/>
      <c r="Q42" s="30">
        <f t="shared" si="1"/>
        <v>0</v>
      </c>
    </row>
    <row r="43" spans="1:17" ht="15.75" customHeight="1" x14ac:dyDescent="0.3">
      <c r="A43" s="14"/>
      <c r="B43" s="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0" t="str">
        <f t="shared" si="2"/>
        <v/>
      </c>
      <c r="P43" s="165"/>
      <c r="Q43" s="30">
        <f t="shared" si="1"/>
        <v>0</v>
      </c>
    </row>
    <row r="44" spans="1:17" ht="15.75" customHeight="1" x14ac:dyDescent="0.3">
      <c r="A44" s="14"/>
      <c r="B44" s="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0" t="str">
        <f t="shared" si="2"/>
        <v/>
      </c>
      <c r="P44" s="165"/>
      <c r="Q44" s="30">
        <f t="shared" si="1"/>
        <v>0</v>
      </c>
    </row>
  </sheetData>
  <mergeCells count="13">
    <mergeCell ref="S15:S16"/>
    <mergeCell ref="T15:T16"/>
    <mergeCell ref="S11:S12"/>
    <mergeCell ref="T11:T12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W44"/>
  <sheetViews>
    <sheetView workbookViewId="0">
      <selection activeCell="T8" sqref="T8"/>
    </sheetView>
  </sheetViews>
  <sheetFormatPr defaultColWidth="9.109375" defaultRowHeight="17.399999999999999" x14ac:dyDescent="0.3"/>
  <cols>
    <col min="1" max="1" width="4.109375" style="13" customWidth="1"/>
    <col min="2" max="2" width="9.5546875" style="9" customWidth="1"/>
    <col min="3" max="14" width="4.6640625" style="13" customWidth="1"/>
    <col min="15" max="15" width="5.44140625" style="1" customWidth="1"/>
    <col min="16" max="16" width="7.88671875" style="3" customWidth="1"/>
    <col min="17" max="17" width="11.109375" style="1" bestFit="1" customWidth="1"/>
    <col min="18" max="18" width="9.109375" style="1"/>
    <col min="19" max="19" width="22.33203125" style="167" bestFit="1" customWidth="1"/>
    <col min="20" max="20" width="9.109375" style="127"/>
    <col min="21" max="16384" width="9.109375" style="1"/>
  </cols>
  <sheetData>
    <row r="1" spans="1:75" x14ac:dyDescent="0.3">
      <c r="N1" s="249" t="s">
        <v>83</v>
      </c>
      <c r="O1" s="250"/>
      <c r="P1" s="151">
        <v>0</v>
      </c>
      <c r="S1" s="152" t="s">
        <v>84</v>
      </c>
      <c r="T1" s="153" t="s">
        <v>85</v>
      </c>
    </row>
    <row r="2" spans="1:75" ht="15.75" customHeight="1" x14ac:dyDescent="0.3">
      <c r="A2" s="244" t="s">
        <v>86</v>
      </c>
      <c r="B2" s="245"/>
      <c r="C2" s="245"/>
      <c r="D2" s="246" t="s">
        <v>180</v>
      </c>
      <c r="E2" s="246"/>
      <c r="F2" s="246"/>
      <c r="G2" s="246"/>
      <c r="H2" s="246"/>
      <c r="I2" s="247"/>
      <c r="J2" s="247"/>
      <c r="K2" s="248"/>
      <c r="N2" s="249" t="s">
        <v>87</v>
      </c>
      <c r="O2" s="250"/>
      <c r="P2" s="151">
        <v>2</v>
      </c>
      <c r="Q2" s="154" t="s">
        <v>88</v>
      </c>
      <c r="R2" s="155"/>
      <c r="S2" s="156" t="s">
        <v>89</v>
      </c>
      <c r="T2" s="157">
        <f>MAX(O5:O36)</f>
        <v>102</v>
      </c>
    </row>
    <row r="3" spans="1:75" ht="15.75" customHeight="1" x14ac:dyDescent="0.25">
      <c r="A3" s="244" t="s">
        <v>30</v>
      </c>
      <c r="B3" s="245"/>
      <c r="C3" s="245"/>
      <c r="D3" s="251" t="s">
        <v>176</v>
      </c>
      <c r="E3" s="251"/>
      <c r="F3" s="252"/>
      <c r="G3" s="253" t="s">
        <v>90</v>
      </c>
      <c r="H3" s="254"/>
      <c r="I3" s="254"/>
      <c r="J3" s="255" t="s">
        <v>155</v>
      </c>
      <c r="K3" s="256"/>
      <c r="L3" s="158"/>
      <c r="M3" s="159"/>
      <c r="N3" s="249" t="s">
        <v>92</v>
      </c>
      <c r="O3" s="250"/>
      <c r="P3" s="160">
        <v>0</v>
      </c>
      <c r="Q3" s="161">
        <f>SUM((P1*4)+(P2*2)+P3)</f>
        <v>4</v>
      </c>
      <c r="R3" s="162"/>
      <c r="S3" s="156" t="s">
        <v>93</v>
      </c>
      <c r="T3" s="157">
        <f>MAX(C5:C36)</f>
        <v>18</v>
      </c>
    </row>
    <row r="4" spans="1:75" s="20" customFormat="1" ht="21" customHeight="1" x14ac:dyDescent="0.2">
      <c r="A4" s="115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94</v>
      </c>
      <c r="P4" s="15" t="s">
        <v>95</v>
      </c>
      <c r="Q4" s="23" t="s">
        <v>32</v>
      </c>
      <c r="R4" s="163"/>
      <c r="S4" s="156" t="s">
        <v>78</v>
      </c>
      <c r="T4" s="157">
        <v>0</v>
      </c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</row>
    <row r="5" spans="1:75" ht="15.75" customHeight="1" x14ac:dyDescent="0.3">
      <c r="A5" s="14">
        <v>1</v>
      </c>
      <c r="B5" s="8">
        <v>5</v>
      </c>
      <c r="C5" s="11">
        <v>15</v>
      </c>
      <c r="D5" s="11">
        <v>9</v>
      </c>
      <c r="E5" s="11">
        <v>6</v>
      </c>
      <c r="F5" s="11">
        <v>9</v>
      </c>
      <c r="G5" s="11">
        <v>9</v>
      </c>
      <c r="H5" s="11">
        <v>13</v>
      </c>
      <c r="I5" s="11">
        <v>9</v>
      </c>
      <c r="J5" s="11">
        <v>9</v>
      </c>
      <c r="K5" s="11">
        <v>10</v>
      </c>
      <c r="L5" s="11">
        <v>10</v>
      </c>
      <c r="M5" s="11">
        <v>1</v>
      </c>
      <c r="N5" s="12"/>
      <c r="O5" s="10">
        <f t="shared" ref="O5:O24" si="0">IF(B5="","",SUM(C5:M5)-(N5))</f>
        <v>100</v>
      </c>
      <c r="P5" s="165"/>
      <c r="Q5" s="30">
        <f t="shared" ref="Q5:Q44" si="1">SUM(C5:E5)</f>
        <v>30</v>
      </c>
      <c r="S5" s="156" t="s">
        <v>79</v>
      </c>
      <c r="T5" s="157">
        <v>61</v>
      </c>
    </row>
    <row r="6" spans="1:75" ht="15.75" customHeight="1" x14ac:dyDescent="0.3">
      <c r="A6" s="14">
        <v>2</v>
      </c>
      <c r="B6" s="8">
        <v>7</v>
      </c>
      <c r="C6" s="11">
        <v>15</v>
      </c>
      <c r="D6" s="11">
        <v>9</v>
      </c>
      <c r="E6" s="11">
        <v>7</v>
      </c>
      <c r="F6" s="11">
        <v>8</v>
      </c>
      <c r="G6" s="11">
        <v>12</v>
      </c>
      <c r="H6" s="11">
        <v>14</v>
      </c>
      <c r="I6" s="11">
        <v>8</v>
      </c>
      <c r="J6" s="11">
        <v>9</v>
      </c>
      <c r="K6" s="11">
        <v>9</v>
      </c>
      <c r="L6" s="11">
        <v>10</v>
      </c>
      <c r="M6" s="11">
        <v>1</v>
      </c>
      <c r="N6" s="12"/>
      <c r="O6" s="10">
        <f t="shared" si="0"/>
        <v>102</v>
      </c>
      <c r="P6" s="165"/>
      <c r="Q6" s="30">
        <f t="shared" si="1"/>
        <v>31</v>
      </c>
      <c r="S6" s="156" t="s">
        <v>103</v>
      </c>
      <c r="T6" s="157" t="s">
        <v>66</v>
      </c>
    </row>
    <row r="7" spans="1:75" ht="15.75" customHeight="1" x14ac:dyDescent="0.3">
      <c r="A7" s="14">
        <v>3</v>
      </c>
      <c r="B7" s="8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0">
        <f t="shared" si="0"/>
        <v>0</v>
      </c>
      <c r="P7" s="165"/>
      <c r="Q7" s="30">
        <f t="shared" si="1"/>
        <v>0</v>
      </c>
      <c r="S7" s="156" t="s">
        <v>97</v>
      </c>
      <c r="T7" s="157" t="s">
        <v>66</v>
      </c>
    </row>
    <row r="8" spans="1:75" ht="15.75" customHeight="1" x14ac:dyDescent="0.3">
      <c r="A8" s="14">
        <v>4</v>
      </c>
      <c r="B8" s="8">
        <v>29</v>
      </c>
      <c r="C8" s="11">
        <v>18</v>
      </c>
      <c r="D8" s="11">
        <v>9</v>
      </c>
      <c r="E8" s="11">
        <v>0</v>
      </c>
      <c r="F8" s="11">
        <v>9</v>
      </c>
      <c r="G8" s="11">
        <v>0</v>
      </c>
      <c r="H8" s="11">
        <v>13</v>
      </c>
      <c r="I8" s="11">
        <v>6</v>
      </c>
      <c r="J8" s="11">
        <v>9</v>
      </c>
      <c r="K8" s="11">
        <v>9</v>
      </c>
      <c r="L8" s="11">
        <v>6</v>
      </c>
      <c r="M8" s="11">
        <v>0</v>
      </c>
      <c r="N8" s="12"/>
      <c r="O8" s="10">
        <f t="shared" si="0"/>
        <v>79</v>
      </c>
      <c r="P8" s="165"/>
      <c r="Q8" s="30">
        <f t="shared" si="1"/>
        <v>27</v>
      </c>
      <c r="S8" s="156" t="s">
        <v>153</v>
      </c>
      <c r="T8" s="157">
        <v>281</v>
      </c>
    </row>
    <row r="9" spans="1:75" ht="15.75" customHeight="1" x14ac:dyDescent="0.3">
      <c r="A9" s="14">
        <v>5</v>
      </c>
      <c r="B9" s="166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  <c r="O9" s="10" t="str">
        <f t="shared" si="0"/>
        <v/>
      </c>
      <c r="P9" s="165"/>
      <c r="Q9" s="30">
        <f t="shared" si="1"/>
        <v>0</v>
      </c>
      <c r="S9" s="156" t="s">
        <v>98</v>
      </c>
      <c r="T9" s="157" t="s">
        <v>66</v>
      </c>
    </row>
    <row r="10" spans="1:75" ht="15.75" customHeight="1" x14ac:dyDescent="0.3">
      <c r="A10" s="14">
        <v>6</v>
      </c>
      <c r="B10" s="166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0" t="str">
        <f t="shared" si="0"/>
        <v/>
      </c>
      <c r="P10" s="165"/>
      <c r="Q10" s="30">
        <f t="shared" si="1"/>
        <v>0</v>
      </c>
      <c r="S10" s="156" t="s">
        <v>154</v>
      </c>
      <c r="T10" s="173">
        <f>SUM(O5:O8)</f>
        <v>281</v>
      </c>
    </row>
    <row r="11" spans="1:75" ht="15.75" customHeight="1" x14ac:dyDescent="0.3">
      <c r="A11" s="14">
        <v>7</v>
      </c>
      <c r="B11" s="8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10" t="str">
        <f t="shared" si="0"/>
        <v/>
      </c>
      <c r="P11" s="165"/>
      <c r="Q11" s="30">
        <f t="shared" si="1"/>
        <v>0</v>
      </c>
      <c r="S11" s="260"/>
      <c r="T11" s="263"/>
    </row>
    <row r="12" spans="1:75" ht="15.75" customHeight="1" x14ac:dyDescent="0.3">
      <c r="A12" s="14">
        <v>8</v>
      </c>
      <c r="B12" s="16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10" t="str">
        <f t="shared" si="0"/>
        <v/>
      </c>
      <c r="P12" s="165"/>
      <c r="Q12" s="30">
        <f t="shared" si="1"/>
        <v>0</v>
      </c>
      <c r="S12" s="261"/>
      <c r="T12" s="263"/>
    </row>
    <row r="13" spans="1:75" ht="15.75" customHeight="1" x14ac:dyDescent="0.3">
      <c r="A13" s="14">
        <v>9</v>
      </c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 t="str">
        <f t="shared" si="0"/>
        <v/>
      </c>
      <c r="P13" s="165"/>
      <c r="Q13" s="30">
        <f t="shared" si="1"/>
        <v>0</v>
      </c>
      <c r="S13" s="170"/>
      <c r="T13" s="170"/>
    </row>
    <row r="14" spans="1:75" ht="15.75" customHeight="1" x14ac:dyDescent="0.3">
      <c r="A14" s="14">
        <v>10</v>
      </c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 t="str">
        <f t="shared" si="0"/>
        <v/>
      </c>
      <c r="P14" s="165"/>
      <c r="Q14" s="30">
        <f t="shared" si="1"/>
        <v>0</v>
      </c>
      <c r="S14" s="171"/>
      <c r="T14" s="172"/>
    </row>
    <row r="15" spans="1:75" ht="15.75" customHeight="1" x14ac:dyDescent="0.3">
      <c r="A15" s="14">
        <v>11</v>
      </c>
      <c r="B15" s="8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0" t="str">
        <f t="shared" si="0"/>
        <v/>
      </c>
      <c r="P15" s="165"/>
      <c r="Q15" s="30">
        <f t="shared" si="1"/>
        <v>0</v>
      </c>
      <c r="R15" s="168"/>
      <c r="S15" s="257"/>
      <c r="T15" s="259"/>
    </row>
    <row r="16" spans="1:75" ht="15.75" customHeight="1" x14ac:dyDescent="0.3">
      <c r="A16" s="14">
        <v>12</v>
      </c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 t="str">
        <f t="shared" si="0"/>
        <v/>
      </c>
      <c r="P16" s="165"/>
      <c r="Q16" s="30">
        <f t="shared" si="1"/>
        <v>0</v>
      </c>
      <c r="S16" s="258"/>
      <c r="T16" s="258"/>
    </row>
    <row r="17" spans="1:17" ht="15.75" customHeight="1" x14ac:dyDescent="0.3">
      <c r="A17" s="14">
        <v>13</v>
      </c>
      <c r="B17" s="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0" t="str">
        <f t="shared" si="0"/>
        <v/>
      </c>
      <c r="P17" s="165"/>
      <c r="Q17" s="30">
        <f t="shared" si="1"/>
        <v>0</v>
      </c>
    </row>
    <row r="18" spans="1:17" ht="15.75" customHeight="1" x14ac:dyDescent="0.3">
      <c r="A18" s="14">
        <v>14</v>
      </c>
      <c r="B18" s="8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0" t="str">
        <f t="shared" si="0"/>
        <v/>
      </c>
      <c r="P18" s="165"/>
      <c r="Q18" s="30">
        <f t="shared" si="1"/>
        <v>0</v>
      </c>
    </row>
    <row r="19" spans="1:17" ht="15.75" customHeight="1" x14ac:dyDescent="0.3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65"/>
      <c r="Q19" s="30">
        <f t="shared" si="1"/>
        <v>0</v>
      </c>
    </row>
    <row r="20" spans="1:17" ht="15.75" customHeight="1" x14ac:dyDescent="0.3">
      <c r="A20" s="14">
        <v>16</v>
      </c>
      <c r="B20" s="8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0" t="str">
        <f t="shared" si="0"/>
        <v/>
      </c>
      <c r="P20" s="165"/>
      <c r="Q20" s="30">
        <f t="shared" si="1"/>
        <v>0</v>
      </c>
    </row>
    <row r="21" spans="1:17" ht="15.75" customHeight="1" x14ac:dyDescent="0.3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 t="str">
        <f t="shared" si="0"/>
        <v/>
      </c>
      <c r="P21" s="165"/>
      <c r="Q21" s="30">
        <f t="shared" si="1"/>
        <v>0</v>
      </c>
    </row>
    <row r="22" spans="1:17" ht="15.75" customHeight="1" x14ac:dyDescent="0.3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 t="str">
        <f t="shared" si="0"/>
        <v/>
      </c>
      <c r="P22" s="165"/>
      <c r="Q22" s="30">
        <f t="shared" si="1"/>
        <v>0</v>
      </c>
    </row>
    <row r="23" spans="1:17" ht="15.75" customHeight="1" x14ac:dyDescent="0.3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 t="str">
        <f t="shared" si="0"/>
        <v/>
      </c>
      <c r="P23" s="165"/>
      <c r="Q23" s="30">
        <f t="shared" si="1"/>
        <v>0</v>
      </c>
    </row>
    <row r="24" spans="1:17" ht="15.75" customHeight="1" x14ac:dyDescent="0.3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 t="str">
        <f t="shared" si="0"/>
        <v/>
      </c>
      <c r="P24" s="165"/>
      <c r="Q24" s="30">
        <f t="shared" si="1"/>
        <v>0</v>
      </c>
    </row>
    <row r="25" spans="1:17" ht="15.75" customHeight="1" x14ac:dyDescent="0.3">
      <c r="A25" s="14">
        <v>21</v>
      </c>
      <c r="B25" s="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0"/>
      <c r="P25" s="165"/>
      <c r="Q25" s="30">
        <f t="shared" si="1"/>
        <v>0</v>
      </c>
    </row>
    <row r="26" spans="1:17" ht="15.75" customHeight="1" x14ac:dyDescent="0.3">
      <c r="A26" s="14">
        <v>22</v>
      </c>
      <c r="B26" s="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0"/>
      <c r="P26" s="165"/>
      <c r="Q26" s="30">
        <f t="shared" si="1"/>
        <v>0</v>
      </c>
    </row>
    <row r="27" spans="1:17" ht="15.75" customHeight="1" x14ac:dyDescent="0.3">
      <c r="A27" s="14">
        <v>23</v>
      </c>
      <c r="B27" s="8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0"/>
      <c r="P27" s="169"/>
      <c r="Q27" s="30">
        <f t="shared" si="1"/>
        <v>0</v>
      </c>
    </row>
    <row r="28" spans="1:17" ht="15.75" customHeight="1" x14ac:dyDescent="0.3">
      <c r="A28" s="14">
        <v>24</v>
      </c>
      <c r="B28" s="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0"/>
      <c r="P28" s="165"/>
      <c r="Q28" s="30">
        <f t="shared" si="1"/>
        <v>0</v>
      </c>
    </row>
    <row r="29" spans="1:17" ht="15.75" customHeight="1" x14ac:dyDescent="0.3">
      <c r="A29" s="14">
        <v>25</v>
      </c>
      <c r="B29" s="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0" t="str">
        <f t="shared" ref="O29:O44" si="2">IF(B29="","",SUM(C29:M29)-(N29))</f>
        <v/>
      </c>
      <c r="P29" s="165"/>
      <c r="Q29" s="30">
        <f t="shared" si="1"/>
        <v>0</v>
      </c>
    </row>
    <row r="30" spans="1:17" ht="15.75" customHeight="1" x14ac:dyDescent="0.3">
      <c r="A30" s="14">
        <v>26</v>
      </c>
      <c r="B30" s="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0" t="str">
        <f t="shared" si="2"/>
        <v/>
      </c>
      <c r="P30" s="165"/>
      <c r="Q30" s="30">
        <f t="shared" si="1"/>
        <v>0</v>
      </c>
    </row>
    <row r="31" spans="1:17" ht="15.75" customHeight="1" x14ac:dyDescent="0.3">
      <c r="A31" s="14">
        <v>27</v>
      </c>
      <c r="B31" s="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0" t="str">
        <f t="shared" si="2"/>
        <v/>
      </c>
      <c r="P31" s="165"/>
      <c r="Q31" s="30">
        <f t="shared" si="1"/>
        <v>0</v>
      </c>
    </row>
    <row r="32" spans="1:17" ht="15.75" customHeight="1" x14ac:dyDescent="0.3">
      <c r="A32" s="14">
        <v>28</v>
      </c>
      <c r="B32" s="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0" t="str">
        <f t="shared" si="2"/>
        <v/>
      </c>
      <c r="P32" s="165"/>
      <c r="Q32" s="30">
        <f t="shared" si="1"/>
        <v>0</v>
      </c>
    </row>
    <row r="33" spans="1:17" ht="15.75" customHeight="1" x14ac:dyDescent="0.3">
      <c r="A33" s="14">
        <v>29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0" t="str">
        <f t="shared" si="2"/>
        <v/>
      </c>
      <c r="P33" s="165"/>
      <c r="Q33" s="30">
        <f t="shared" si="1"/>
        <v>0</v>
      </c>
    </row>
    <row r="34" spans="1:17" ht="15.75" customHeight="1" x14ac:dyDescent="0.3">
      <c r="A34" s="14">
        <v>30</v>
      </c>
      <c r="B34" s="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0" t="str">
        <f t="shared" si="2"/>
        <v/>
      </c>
      <c r="P34" s="165"/>
      <c r="Q34" s="30">
        <f t="shared" si="1"/>
        <v>0</v>
      </c>
    </row>
    <row r="35" spans="1:17" ht="15.75" customHeight="1" x14ac:dyDescent="0.3">
      <c r="A35" s="14">
        <v>31</v>
      </c>
      <c r="B35" s="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0" t="str">
        <f t="shared" si="2"/>
        <v/>
      </c>
      <c r="P35" s="165"/>
      <c r="Q35" s="30">
        <f t="shared" si="1"/>
        <v>0</v>
      </c>
    </row>
    <row r="36" spans="1:17" ht="15.75" customHeight="1" x14ac:dyDescent="0.3">
      <c r="A36" s="14">
        <v>32</v>
      </c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0" t="str">
        <f t="shared" si="2"/>
        <v/>
      </c>
      <c r="P36" s="165"/>
      <c r="Q36" s="30">
        <f t="shared" si="1"/>
        <v>0</v>
      </c>
    </row>
    <row r="37" spans="1:17" ht="15.75" customHeight="1" x14ac:dyDescent="0.3">
      <c r="A37" s="14"/>
      <c r="B37" s="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0" t="str">
        <f t="shared" si="2"/>
        <v/>
      </c>
      <c r="P37" s="165"/>
      <c r="Q37" s="30">
        <f t="shared" si="1"/>
        <v>0</v>
      </c>
    </row>
    <row r="38" spans="1:17" ht="15.75" customHeight="1" x14ac:dyDescent="0.3">
      <c r="A38" s="14"/>
      <c r="B38" s="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0" t="str">
        <f t="shared" si="2"/>
        <v/>
      </c>
      <c r="P38" s="165"/>
      <c r="Q38" s="30">
        <f t="shared" si="1"/>
        <v>0</v>
      </c>
    </row>
    <row r="39" spans="1:17" ht="15.75" customHeight="1" x14ac:dyDescent="0.3">
      <c r="A39" s="14"/>
      <c r="B39" s="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0" t="str">
        <f t="shared" si="2"/>
        <v/>
      </c>
      <c r="P39" s="165"/>
      <c r="Q39" s="30">
        <f t="shared" si="1"/>
        <v>0</v>
      </c>
    </row>
    <row r="40" spans="1:17" ht="15.75" customHeight="1" x14ac:dyDescent="0.3">
      <c r="A40" s="14"/>
      <c r="B40" s="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0" t="str">
        <f t="shared" si="2"/>
        <v/>
      </c>
      <c r="P40" s="165"/>
      <c r="Q40" s="30">
        <f t="shared" si="1"/>
        <v>0</v>
      </c>
    </row>
    <row r="41" spans="1:17" ht="15.75" customHeight="1" x14ac:dyDescent="0.3">
      <c r="A41" s="14"/>
      <c r="B41" s="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  <c r="O41" s="10" t="str">
        <f t="shared" si="2"/>
        <v/>
      </c>
      <c r="P41" s="165"/>
      <c r="Q41" s="30">
        <f t="shared" si="1"/>
        <v>0</v>
      </c>
    </row>
    <row r="42" spans="1:17" ht="15.75" customHeight="1" x14ac:dyDescent="0.3">
      <c r="A42" s="14"/>
      <c r="B42" s="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0" t="str">
        <f t="shared" si="2"/>
        <v/>
      </c>
      <c r="P42" s="165"/>
      <c r="Q42" s="30">
        <f t="shared" si="1"/>
        <v>0</v>
      </c>
    </row>
    <row r="43" spans="1:17" ht="15.75" customHeight="1" x14ac:dyDescent="0.3">
      <c r="A43" s="14"/>
      <c r="B43" s="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0" t="str">
        <f t="shared" si="2"/>
        <v/>
      </c>
      <c r="P43" s="165"/>
      <c r="Q43" s="30">
        <f t="shared" si="1"/>
        <v>0</v>
      </c>
    </row>
    <row r="44" spans="1:17" ht="15.75" customHeight="1" x14ac:dyDescent="0.3">
      <c r="A44" s="14"/>
      <c r="B44" s="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0" t="str">
        <f t="shared" si="2"/>
        <v/>
      </c>
      <c r="P44" s="165"/>
      <c r="Q44" s="30">
        <f t="shared" si="1"/>
        <v>0</v>
      </c>
    </row>
  </sheetData>
  <mergeCells count="13">
    <mergeCell ref="A2:C2"/>
    <mergeCell ref="D2:K2"/>
    <mergeCell ref="N2:O2"/>
    <mergeCell ref="A3:C3"/>
    <mergeCell ref="D3:F3"/>
    <mergeCell ref="G3:I3"/>
    <mergeCell ref="J3:K3"/>
    <mergeCell ref="N3:O3"/>
    <mergeCell ref="S11:S12"/>
    <mergeCell ref="T11:T12"/>
    <mergeCell ref="S15:S16"/>
    <mergeCell ref="T15:T16"/>
    <mergeCell ref="N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24</vt:i4>
      </vt:variant>
      <vt:variant>
        <vt:lpstr>Intervalli denominati</vt:lpstr>
      </vt:variant>
      <vt:variant>
        <vt:i4>1</vt:i4>
      </vt:variant>
    </vt:vector>
  </HeadingPairs>
  <TitlesOfParts>
    <vt:vector size="25" baseType="lpstr">
      <vt:lpstr>Classifiche</vt:lpstr>
      <vt:lpstr>Speciali</vt:lpstr>
      <vt:lpstr>Stamm</vt:lpstr>
      <vt:lpstr>Coppie</vt:lpstr>
      <vt:lpstr>Singoli</vt:lpstr>
      <vt:lpstr>Abballe</vt:lpstr>
      <vt:lpstr>Bosi</vt:lpstr>
      <vt:lpstr>De Crescenzo</vt:lpstr>
      <vt:lpstr>Del Broccolo</vt:lpstr>
      <vt:lpstr>Fabbrocile</vt:lpstr>
      <vt:lpstr>Ferraggina</vt:lpstr>
      <vt:lpstr>Gallipoli</vt:lpstr>
      <vt:lpstr>Gerosa</vt:lpstr>
      <vt:lpstr>Maggi</vt:lpstr>
      <vt:lpstr>Mancino</vt:lpstr>
      <vt:lpstr>Midili</vt:lpstr>
      <vt:lpstr>Minieri</vt:lpstr>
      <vt:lpstr>Moro</vt:lpstr>
      <vt:lpstr>Mosca</vt:lpstr>
      <vt:lpstr>Negente</vt:lpstr>
      <vt:lpstr>Pesce</vt:lpstr>
      <vt:lpstr>Pitullo</vt:lpstr>
      <vt:lpstr>Sinceri</vt:lpstr>
      <vt:lpstr>Varriale</vt:lpstr>
      <vt:lpstr>Speciali!Area_stampa</vt:lpstr>
    </vt:vector>
  </TitlesOfParts>
  <Company>Scatolificio Ghedese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 Marson</dc:creator>
  <cp:lastModifiedBy>fiorenzo pattaro</cp:lastModifiedBy>
  <cp:lastPrinted>2020-01-18T17:46:41Z</cp:lastPrinted>
  <dcterms:created xsi:type="dcterms:W3CDTF">2006-06-29T12:55:00Z</dcterms:created>
  <dcterms:modified xsi:type="dcterms:W3CDTF">2020-01-18T17:46:52Z</dcterms:modified>
</cp:coreProperties>
</file>