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backupFile="1"/>
  <mc:AlternateContent xmlns:mc="http://schemas.openxmlformats.org/markup-compatibility/2006">
    <mc:Choice Requires="x15">
      <x15ac:absPath xmlns:x15ac="http://schemas.microsoft.com/office/spreadsheetml/2010/11/ac" url="C:\Users\fpatt\Desktop\PIACENZA\FINALE\"/>
    </mc:Choice>
  </mc:AlternateContent>
  <xr:revisionPtr revIDLastSave="0" documentId="13_ncr:1_{261BBB07-EC76-4C1F-8F77-4558B268D86D}" xr6:coauthVersionLast="45" xr6:coauthVersionMax="45" xr10:uidLastSave="{00000000-0000-0000-0000-000000000000}"/>
  <bookViews>
    <workbookView xWindow="-108" yWindow="-108" windowWidth="23256" windowHeight="12576" tabRatio="894" activeTab="4" xr2:uid="{00000000-000D-0000-FFFF-FFFF00000000}"/>
  </bookViews>
  <sheets>
    <sheet name="Classifiche" sheetId="10" r:id="rId1"/>
    <sheet name="Speciali" sheetId="11" r:id="rId2"/>
    <sheet name="Stamm" sheetId="1" r:id="rId3"/>
    <sheet name="Coppie" sheetId="2" r:id="rId4"/>
    <sheet name="Singoli" sheetId="3" r:id="rId5"/>
    <sheet name="Abballe" sheetId="119" r:id="rId6"/>
    <sheet name="Abbondanza" sheetId="72" r:id="rId7"/>
    <sheet name="Bertoni" sheetId="79" r:id="rId8"/>
    <sheet name="Bonfanti" sheetId="67" r:id="rId9"/>
    <sheet name="Bressan" sheetId="108" r:id="rId10"/>
    <sheet name="Cappelletti" sheetId="121" r:id="rId11"/>
    <sheet name="Ciati" sheetId="105" r:id="rId12"/>
    <sheet name="Dalla Valeria" sheetId="81" r:id="rId13"/>
    <sheet name="Di Maio" sheetId="77" r:id="rId14"/>
    <sheet name="Gerosa" sheetId="83" r:id="rId15"/>
    <sheet name="Godenzi" sheetId="116" r:id="rId16"/>
    <sheet name="Mabilia" sheetId="112" r:id="rId17"/>
    <sheet name="Mancini" sheetId="114" r:id="rId18"/>
    <sheet name="Mancino" sheetId="115" r:id="rId19"/>
    <sheet name="Marini" sheetId="66" r:id="rId20"/>
    <sheet name="Marson E" sheetId="117" r:id="rId21"/>
    <sheet name="Marson G" sheetId="87" r:id="rId22"/>
    <sheet name="Marson U" sheetId="118" r:id="rId23"/>
    <sheet name="Merlo" sheetId="73" r:id="rId24"/>
    <sheet name="Midili" sheetId="120" r:id="rId25"/>
    <sheet name="Napolitano" sheetId="113" r:id="rId26"/>
    <sheet name="Naska" sheetId="88" r:id="rId27"/>
    <sheet name="Noto" sheetId="80" r:id="rId28"/>
    <sheet name="Parodi" sheetId="107" r:id="rId29"/>
    <sheet name="Pattaro" sheetId="103" r:id="rId30"/>
    <sheet name="Pegorari" sheetId="84" r:id="rId31"/>
    <sheet name="Preti" sheetId="76" r:id="rId32"/>
  </sheets>
  <definedNames>
    <definedName name="_xlnm._FilterDatabase" localSheetId="4" hidden="1">Singoli!$A$1:$S$78</definedName>
    <definedName name="_xlnm._FilterDatabase" localSheetId="2" hidden="1">Stamm!$C$1:$C$151</definedName>
    <definedName name="_xlnm.Print_Area" localSheetId="3">Coppie!$A:$W</definedName>
    <definedName name="_xlnm.Print_Area" localSheetId="4">Singoli!$A$1:$T$78</definedName>
    <definedName name="_xlnm.Print_Area" localSheetId="2">Stamm!$A$1:$V$148</definedName>
    <definedName name="_xlnm.Print_Titles" localSheetId="3">Coppie!$1:$2</definedName>
    <definedName name="_xlnm.Print_Titles" localSheetId="4">Singoli!$1:$2</definedName>
    <definedName name="_xlnm.Print_Titles" localSheetId="2">Stamm!$1:$2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87" l="1"/>
  <c r="G4" i="77"/>
  <c r="Q67" i="1"/>
  <c r="P67" i="1"/>
  <c r="O67" i="1"/>
  <c r="N67" i="1"/>
  <c r="M67" i="1"/>
  <c r="L67" i="1"/>
  <c r="K67" i="1"/>
  <c r="J67" i="1"/>
  <c r="I67" i="1"/>
  <c r="H67" i="1"/>
  <c r="G67" i="1"/>
  <c r="V66" i="1"/>
  <c r="S66" i="1"/>
  <c r="V65" i="1"/>
  <c r="S65" i="1"/>
  <c r="V64" i="1"/>
  <c r="S64" i="1"/>
  <c r="V63" i="1"/>
  <c r="S63" i="1"/>
  <c r="Q45" i="121"/>
  <c r="O45" i="121"/>
  <c r="Q44" i="121"/>
  <c r="O44" i="121"/>
  <c r="Q43" i="121"/>
  <c r="O43" i="121"/>
  <c r="Q42" i="121"/>
  <c r="O42" i="121"/>
  <c r="Q41" i="121"/>
  <c r="O41" i="121"/>
  <c r="Q40" i="121"/>
  <c r="O40" i="121"/>
  <c r="Q39" i="121"/>
  <c r="O39" i="121"/>
  <c r="Q38" i="121"/>
  <c r="O38" i="121"/>
  <c r="Q37" i="121"/>
  <c r="O37" i="121"/>
  <c r="Q36" i="121"/>
  <c r="O36" i="121"/>
  <c r="Q35" i="121"/>
  <c r="O35" i="121"/>
  <c r="Q34" i="121"/>
  <c r="O34" i="121"/>
  <c r="Q33" i="121"/>
  <c r="O33" i="121"/>
  <c r="Q32" i="121"/>
  <c r="O32" i="121"/>
  <c r="Q31" i="121"/>
  <c r="O31" i="121"/>
  <c r="Q30" i="121"/>
  <c r="O30" i="121"/>
  <c r="Q29" i="121"/>
  <c r="O29" i="121"/>
  <c r="Q28" i="121"/>
  <c r="O28" i="121"/>
  <c r="Q27" i="121"/>
  <c r="O27" i="121"/>
  <c r="Q26" i="121"/>
  <c r="O26" i="121"/>
  <c r="Q25" i="121"/>
  <c r="O25" i="121"/>
  <c r="Q24" i="121"/>
  <c r="O24" i="121"/>
  <c r="Q23" i="121"/>
  <c r="O23" i="121"/>
  <c r="Q22" i="121"/>
  <c r="O22" i="121"/>
  <c r="Q21" i="121"/>
  <c r="O21" i="121"/>
  <c r="Q20" i="121"/>
  <c r="O20" i="121"/>
  <c r="Q19" i="121"/>
  <c r="O19" i="121"/>
  <c r="Q18" i="121"/>
  <c r="O18" i="121"/>
  <c r="Q17" i="121"/>
  <c r="O17" i="121"/>
  <c r="Q16" i="121"/>
  <c r="O16" i="121"/>
  <c r="Q15" i="121"/>
  <c r="O15" i="121"/>
  <c r="Q14" i="121"/>
  <c r="O14" i="121"/>
  <c r="Q13" i="121"/>
  <c r="O13" i="121"/>
  <c r="Q12" i="121"/>
  <c r="O12" i="121"/>
  <c r="Q11" i="121"/>
  <c r="O11" i="121"/>
  <c r="Q10" i="121"/>
  <c r="O10" i="121"/>
  <c r="Q9" i="121"/>
  <c r="O9" i="121"/>
  <c r="Q8" i="121"/>
  <c r="O8" i="121"/>
  <c r="Q7" i="121"/>
  <c r="O7" i="121"/>
  <c r="Q6" i="121"/>
  <c r="O6" i="121"/>
  <c r="AB3" i="121"/>
  <c r="P2" i="121"/>
  <c r="T13" i="113"/>
  <c r="O9" i="120"/>
  <c r="O8" i="120"/>
  <c r="O7" i="120"/>
  <c r="O6" i="120"/>
  <c r="V17" i="120" s="1"/>
  <c r="S17" i="2"/>
  <c r="T18" i="2" s="1"/>
  <c r="V17" i="2"/>
  <c r="S18" i="2"/>
  <c r="V18" i="2"/>
  <c r="S19" i="2"/>
  <c r="V19" i="2"/>
  <c r="W20" i="2" s="1"/>
  <c r="S20" i="2"/>
  <c r="T20" i="2"/>
  <c r="V20" i="2"/>
  <c r="S51" i="2"/>
  <c r="T52" i="2" s="1"/>
  <c r="V51" i="2"/>
  <c r="S52" i="2"/>
  <c r="V52" i="2"/>
  <c r="S35" i="2"/>
  <c r="V35" i="2"/>
  <c r="S36" i="2"/>
  <c r="T36" i="2" s="1"/>
  <c r="V36" i="2"/>
  <c r="S39" i="2"/>
  <c r="V39" i="2"/>
  <c r="S40" i="2"/>
  <c r="V40" i="2"/>
  <c r="S21" i="2"/>
  <c r="V21" i="2"/>
  <c r="S22" i="2"/>
  <c r="T22" i="2" s="1"/>
  <c r="V22" i="2"/>
  <c r="S49" i="2"/>
  <c r="V49" i="2"/>
  <c r="S50" i="2"/>
  <c r="T50" i="2" s="1"/>
  <c r="V50" i="2"/>
  <c r="S37" i="2"/>
  <c r="V37" i="2"/>
  <c r="W38" i="2" s="1"/>
  <c r="S38" i="2"/>
  <c r="T38" i="2" s="1"/>
  <c r="V38" i="2"/>
  <c r="S41" i="2"/>
  <c r="V41" i="2"/>
  <c r="W42" i="2" s="1"/>
  <c r="S42" i="2"/>
  <c r="T42" i="2" s="1"/>
  <c r="V42" i="2"/>
  <c r="S31" i="2"/>
  <c r="V31" i="2"/>
  <c r="W32" i="2" s="1"/>
  <c r="S32" i="2"/>
  <c r="T32" i="2" s="1"/>
  <c r="V32" i="2"/>
  <c r="S63" i="2"/>
  <c r="V63" i="2"/>
  <c r="W64" i="2" s="1"/>
  <c r="S64" i="2"/>
  <c r="T64" i="2" s="1"/>
  <c r="V64" i="2"/>
  <c r="O7" i="72"/>
  <c r="O8" i="72"/>
  <c r="W3" i="72" s="1"/>
  <c r="O12" i="72"/>
  <c r="U3" i="72" s="1"/>
  <c r="O11" i="72"/>
  <c r="O10" i="72"/>
  <c r="O9" i="72"/>
  <c r="O13" i="72"/>
  <c r="O14" i="72"/>
  <c r="O15" i="72"/>
  <c r="O16" i="72"/>
  <c r="O17" i="72"/>
  <c r="O18" i="72"/>
  <c r="O19" i="72"/>
  <c r="O20" i="72"/>
  <c r="O21" i="72"/>
  <c r="O22" i="72"/>
  <c r="O23" i="72"/>
  <c r="O24" i="72"/>
  <c r="O25" i="72"/>
  <c r="O26" i="72"/>
  <c r="O27" i="72"/>
  <c r="O28" i="72"/>
  <c r="O29" i="72"/>
  <c r="O30" i="72"/>
  <c r="O31" i="72"/>
  <c r="O32" i="72"/>
  <c r="O33" i="72"/>
  <c r="O34" i="72"/>
  <c r="O35" i="72"/>
  <c r="O36" i="72"/>
  <c r="O37" i="72"/>
  <c r="O38" i="72"/>
  <c r="O39" i="72"/>
  <c r="O40" i="72"/>
  <c r="O41" i="72"/>
  <c r="O42" i="72"/>
  <c r="O43" i="72"/>
  <c r="O44" i="72"/>
  <c r="O45" i="72"/>
  <c r="O7" i="79"/>
  <c r="O8" i="79"/>
  <c r="O9" i="79"/>
  <c r="S3" i="79" s="1"/>
  <c r="O10" i="79"/>
  <c r="U3" i="79" s="1"/>
  <c r="O11" i="79"/>
  <c r="O12" i="79"/>
  <c r="O13" i="79"/>
  <c r="O14" i="79"/>
  <c r="O15" i="79"/>
  <c r="O16" i="79"/>
  <c r="O17" i="79"/>
  <c r="O18" i="79"/>
  <c r="O19" i="79"/>
  <c r="O20" i="79"/>
  <c r="O21" i="79"/>
  <c r="O22" i="79"/>
  <c r="O23" i="79"/>
  <c r="O24" i="79"/>
  <c r="O25" i="79"/>
  <c r="O26" i="79"/>
  <c r="O27" i="79"/>
  <c r="O28" i="79"/>
  <c r="O29" i="79"/>
  <c r="O30" i="79"/>
  <c r="O31" i="79"/>
  <c r="O32" i="79"/>
  <c r="O33" i="79"/>
  <c r="O34" i="79"/>
  <c r="O35" i="79"/>
  <c r="O36" i="79"/>
  <c r="O37" i="79"/>
  <c r="O38" i="79"/>
  <c r="O39" i="79"/>
  <c r="O40" i="79"/>
  <c r="O41" i="79"/>
  <c r="O42" i="79"/>
  <c r="O43" i="79"/>
  <c r="O44" i="79"/>
  <c r="O45" i="79"/>
  <c r="O26" i="67"/>
  <c r="O27" i="67"/>
  <c r="O28" i="67"/>
  <c r="O29" i="67"/>
  <c r="O13" i="67"/>
  <c r="O11" i="67"/>
  <c r="O10" i="67"/>
  <c r="O22" i="67"/>
  <c r="O16" i="67"/>
  <c r="O23" i="67"/>
  <c r="O24" i="67"/>
  <c r="O30" i="67"/>
  <c r="O21" i="67"/>
  <c r="O17" i="67"/>
  <c r="O19" i="67"/>
  <c r="O18" i="67"/>
  <c r="O6" i="67"/>
  <c r="O12" i="67"/>
  <c r="O9" i="67"/>
  <c r="O20" i="67"/>
  <c r="O31" i="67"/>
  <c r="O15" i="67"/>
  <c r="O8" i="67"/>
  <c r="O32" i="67"/>
  <c r="O33" i="67"/>
  <c r="O14" i="67"/>
  <c r="O7" i="67"/>
  <c r="O34" i="67"/>
  <c r="O35" i="67"/>
  <c r="O36" i="67"/>
  <c r="O37" i="67"/>
  <c r="O38" i="67"/>
  <c r="O39" i="67"/>
  <c r="O40" i="67"/>
  <c r="O41" i="67"/>
  <c r="O42" i="67"/>
  <c r="O43" i="67"/>
  <c r="O44" i="67"/>
  <c r="O45" i="67"/>
  <c r="O7" i="108"/>
  <c r="O8" i="108"/>
  <c r="O9" i="108"/>
  <c r="O10" i="108"/>
  <c r="O11" i="108"/>
  <c r="O12" i="108"/>
  <c r="O13" i="108"/>
  <c r="O14" i="108"/>
  <c r="O15" i="108"/>
  <c r="O16" i="108"/>
  <c r="O17" i="108"/>
  <c r="O18" i="108"/>
  <c r="O19" i="108"/>
  <c r="O20" i="108"/>
  <c r="O21" i="108"/>
  <c r="O22" i="108"/>
  <c r="O23" i="108"/>
  <c r="O24" i="108"/>
  <c r="O25" i="108"/>
  <c r="O26" i="108"/>
  <c r="O27" i="108"/>
  <c r="O28" i="108"/>
  <c r="O29" i="108"/>
  <c r="O30" i="108"/>
  <c r="O31" i="108"/>
  <c r="O32" i="108"/>
  <c r="O33" i="108"/>
  <c r="O34" i="108"/>
  <c r="O35" i="108"/>
  <c r="O36" i="108"/>
  <c r="O37" i="108"/>
  <c r="O38" i="108"/>
  <c r="O39" i="108"/>
  <c r="O40" i="108"/>
  <c r="O41" i="108"/>
  <c r="O42" i="108"/>
  <c r="O43" i="108"/>
  <c r="O44" i="108"/>
  <c r="O45" i="108"/>
  <c r="O7" i="105"/>
  <c r="O8" i="105"/>
  <c r="O9" i="105"/>
  <c r="O10" i="105"/>
  <c r="O11" i="105"/>
  <c r="O12" i="105"/>
  <c r="O13" i="105"/>
  <c r="O14" i="105"/>
  <c r="O15" i="105"/>
  <c r="O16" i="105"/>
  <c r="O17" i="105"/>
  <c r="O18" i="105"/>
  <c r="O19" i="105"/>
  <c r="O20" i="105"/>
  <c r="O21" i="105"/>
  <c r="O22" i="105"/>
  <c r="O23" i="105"/>
  <c r="O24" i="105"/>
  <c r="O25" i="105"/>
  <c r="O26" i="105"/>
  <c r="O27" i="105"/>
  <c r="O28" i="105"/>
  <c r="O29" i="105"/>
  <c r="O30" i="105"/>
  <c r="O31" i="105"/>
  <c r="O32" i="105"/>
  <c r="O33" i="105"/>
  <c r="O34" i="105"/>
  <c r="O35" i="105"/>
  <c r="O36" i="105"/>
  <c r="O37" i="105"/>
  <c r="O38" i="105"/>
  <c r="O39" i="105"/>
  <c r="O40" i="105"/>
  <c r="O41" i="105"/>
  <c r="O42" i="105"/>
  <c r="O43" i="105"/>
  <c r="O44" i="105"/>
  <c r="O45" i="105"/>
  <c r="O14" i="81"/>
  <c r="O15" i="81"/>
  <c r="O13" i="81"/>
  <c r="O11" i="81"/>
  <c r="O16" i="81"/>
  <c r="O8" i="81"/>
  <c r="O6" i="81"/>
  <c r="U3" i="81" s="1"/>
  <c r="O10" i="81"/>
  <c r="O17" i="81"/>
  <c r="O9" i="81"/>
  <c r="O7" i="81"/>
  <c r="O18" i="81"/>
  <c r="O19" i="81"/>
  <c r="O20" i="81"/>
  <c r="O21" i="81"/>
  <c r="O22" i="81"/>
  <c r="O23" i="81"/>
  <c r="O24" i="81"/>
  <c r="O25" i="81"/>
  <c r="O26" i="81"/>
  <c r="O27" i="8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O44" i="81"/>
  <c r="O45" i="81"/>
  <c r="O12" i="77"/>
  <c r="O19" i="77"/>
  <c r="O16" i="77"/>
  <c r="O6" i="77"/>
  <c r="O7" i="77"/>
  <c r="O21" i="77"/>
  <c r="O13" i="77"/>
  <c r="O10" i="77"/>
  <c r="O8" i="77"/>
  <c r="O11" i="77"/>
  <c r="O9" i="77"/>
  <c r="O18" i="77"/>
  <c r="O20" i="77"/>
  <c r="O17" i="77"/>
  <c r="O15" i="77"/>
  <c r="O22" i="77"/>
  <c r="O23" i="77"/>
  <c r="O24" i="77"/>
  <c r="O25" i="77"/>
  <c r="O26" i="77"/>
  <c r="O27" i="77"/>
  <c r="O28" i="77"/>
  <c r="O29" i="77"/>
  <c r="O30" i="77"/>
  <c r="O31" i="77"/>
  <c r="O32" i="77"/>
  <c r="O33" i="77"/>
  <c r="O34" i="77"/>
  <c r="O35" i="77"/>
  <c r="O36" i="77"/>
  <c r="O37" i="77"/>
  <c r="O38" i="77"/>
  <c r="O39" i="77"/>
  <c r="O40" i="77"/>
  <c r="O41" i="77"/>
  <c r="O42" i="77"/>
  <c r="O43" i="77"/>
  <c r="O44" i="77"/>
  <c r="O45" i="77"/>
  <c r="O10" i="83"/>
  <c r="O14" i="83"/>
  <c r="O11" i="83"/>
  <c r="O6" i="83"/>
  <c r="O7" i="83"/>
  <c r="O15" i="83"/>
  <c r="O16" i="83"/>
  <c r="O17" i="83"/>
  <c r="O12" i="83"/>
  <c r="O9" i="83"/>
  <c r="S3" i="83" s="1"/>
  <c r="O8" i="83"/>
  <c r="O18" i="83"/>
  <c r="O19" i="83"/>
  <c r="O20" i="83"/>
  <c r="O21" i="83"/>
  <c r="O22" i="83"/>
  <c r="O23" i="83"/>
  <c r="O24" i="83"/>
  <c r="O25" i="83"/>
  <c r="O26" i="83"/>
  <c r="O27" i="83"/>
  <c r="O28" i="83"/>
  <c r="O29" i="83"/>
  <c r="O30" i="83"/>
  <c r="O31" i="83"/>
  <c r="O32" i="83"/>
  <c r="O33" i="83"/>
  <c r="O34" i="83"/>
  <c r="O35" i="83"/>
  <c r="O36" i="83"/>
  <c r="O37" i="83"/>
  <c r="O38" i="83"/>
  <c r="O39" i="83"/>
  <c r="O40" i="83"/>
  <c r="O41" i="83"/>
  <c r="O42" i="83"/>
  <c r="O43" i="83"/>
  <c r="O44" i="83"/>
  <c r="O45" i="83"/>
  <c r="O7" i="116"/>
  <c r="O8" i="116"/>
  <c r="O9" i="116"/>
  <c r="W3" i="116" s="1"/>
  <c r="O10" i="116"/>
  <c r="O11" i="116"/>
  <c r="O12" i="116"/>
  <c r="O13" i="116"/>
  <c r="O14" i="116"/>
  <c r="O15" i="116"/>
  <c r="O16" i="116"/>
  <c r="O17" i="116"/>
  <c r="O18" i="116"/>
  <c r="O19" i="116"/>
  <c r="O20" i="116"/>
  <c r="O21" i="116"/>
  <c r="O22" i="116"/>
  <c r="O23" i="116"/>
  <c r="O24" i="116"/>
  <c r="O25" i="116"/>
  <c r="O26" i="116"/>
  <c r="O27" i="116"/>
  <c r="O28" i="116"/>
  <c r="O29" i="116"/>
  <c r="O30" i="116"/>
  <c r="O31" i="116"/>
  <c r="O32" i="116"/>
  <c r="O33" i="116"/>
  <c r="O34" i="116"/>
  <c r="O35" i="116"/>
  <c r="O36" i="116"/>
  <c r="O37" i="116"/>
  <c r="O38" i="116"/>
  <c r="O39" i="116"/>
  <c r="O40" i="116"/>
  <c r="O41" i="116"/>
  <c r="O42" i="116"/>
  <c r="O43" i="116"/>
  <c r="O44" i="116"/>
  <c r="O45" i="116"/>
  <c r="O7" i="112"/>
  <c r="O11" i="112"/>
  <c r="O12" i="112"/>
  <c r="U14" i="112" s="1"/>
  <c r="O6" i="112"/>
  <c r="S3" i="112" s="1"/>
  <c r="O10" i="112"/>
  <c r="O13" i="112"/>
  <c r="O8" i="112"/>
  <c r="O14" i="112"/>
  <c r="O15" i="112"/>
  <c r="O16" i="112"/>
  <c r="O17" i="112"/>
  <c r="O18" i="112"/>
  <c r="O19" i="112"/>
  <c r="O20" i="112"/>
  <c r="O21" i="112"/>
  <c r="O22" i="112"/>
  <c r="O23" i="112"/>
  <c r="O24" i="112"/>
  <c r="O25" i="112"/>
  <c r="O26" i="112"/>
  <c r="O27" i="112"/>
  <c r="O28" i="112"/>
  <c r="O29" i="112"/>
  <c r="O30" i="112"/>
  <c r="O31" i="112"/>
  <c r="O32" i="112"/>
  <c r="O33" i="112"/>
  <c r="O34" i="112"/>
  <c r="O35" i="112"/>
  <c r="O36" i="112"/>
  <c r="O37" i="112"/>
  <c r="O38" i="112"/>
  <c r="O39" i="112"/>
  <c r="O40" i="112"/>
  <c r="O41" i="112"/>
  <c r="O42" i="112"/>
  <c r="O43" i="112"/>
  <c r="O44" i="112"/>
  <c r="O45" i="112"/>
  <c r="O18" i="66"/>
  <c r="O21" i="66"/>
  <c r="O11" i="66"/>
  <c r="O13" i="66"/>
  <c r="O9" i="66"/>
  <c r="O12" i="66"/>
  <c r="O6" i="66"/>
  <c r="O10" i="66"/>
  <c r="O7" i="66"/>
  <c r="O14" i="66"/>
  <c r="O15" i="66"/>
  <c r="O16" i="66"/>
  <c r="O19" i="66"/>
  <c r="O8" i="66"/>
  <c r="O17" i="66"/>
  <c r="O22" i="66"/>
  <c r="O23" i="66"/>
  <c r="O24" i="66"/>
  <c r="O25" i="66"/>
  <c r="O26" i="66"/>
  <c r="O27" i="66"/>
  <c r="O28" i="66"/>
  <c r="O29" i="66"/>
  <c r="O30" i="66"/>
  <c r="O31" i="66"/>
  <c r="O32" i="66"/>
  <c r="O33" i="66"/>
  <c r="O34" i="66"/>
  <c r="O35" i="66"/>
  <c r="O36" i="66"/>
  <c r="O37" i="66"/>
  <c r="O38" i="66"/>
  <c r="O39" i="66"/>
  <c r="O40" i="66"/>
  <c r="O41" i="66"/>
  <c r="O42" i="66"/>
  <c r="O43" i="66"/>
  <c r="O44" i="66"/>
  <c r="O45" i="66"/>
  <c r="O7" i="114"/>
  <c r="O8" i="114"/>
  <c r="O9" i="114"/>
  <c r="O10" i="114"/>
  <c r="O11" i="114"/>
  <c r="O12" i="114"/>
  <c r="O13" i="114"/>
  <c r="O14" i="114"/>
  <c r="O15" i="114"/>
  <c r="O16" i="114"/>
  <c r="O17" i="114"/>
  <c r="O18" i="114"/>
  <c r="O19" i="114"/>
  <c r="O20" i="114"/>
  <c r="O21" i="114"/>
  <c r="O22" i="114"/>
  <c r="O23" i="114"/>
  <c r="O24" i="114"/>
  <c r="O25" i="114"/>
  <c r="O26" i="114"/>
  <c r="O27" i="114"/>
  <c r="O28" i="114"/>
  <c r="O29" i="114"/>
  <c r="O30" i="114"/>
  <c r="O31" i="114"/>
  <c r="O32" i="114"/>
  <c r="O33" i="114"/>
  <c r="O34" i="114"/>
  <c r="O35" i="114"/>
  <c r="O36" i="114"/>
  <c r="O37" i="114"/>
  <c r="O38" i="114"/>
  <c r="O39" i="114"/>
  <c r="O40" i="114"/>
  <c r="O41" i="114"/>
  <c r="O42" i="114"/>
  <c r="O43" i="114"/>
  <c r="O44" i="114"/>
  <c r="O45" i="114"/>
  <c r="O6" i="115"/>
  <c r="O12" i="115"/>
  <c r="O13" i="115"/>
  <c r="O14" i="115"/>
  <c r="O15" i="115"/>
  <c r="O16" i="115"/>
  <c r="O17" i="115"/>
  <c r="O9" i="115"/>
  <c r="O8" i="115"/>
  <c r="O10" i="115"/>
  <c r="O11" i="115"/>
  <c r="O18" i="115"/>
  <c r="O19" i="115"/>
  <c r="O20" i="115"/>
  <c r="O21" i="115"/>
  <c r="O22" i="115"/>
  <c r="O23" i="115"/>
  <c r="O24" i="115"/>
  <c r="O25" i="115"/>
  <c r="O26" i="115"/>
  <c r="O27" i="115"/>
  <c r="O28" i="115"/>
  <c r="O29" i="115"/>
  <c r="O30" i="115"/>
  <c r="O31" i="115"/>
  <c r="O32" i="115"/>
  <c r="O33" i="115"/>
  <c r="O34" i="115"/>
  <c r="O35" i="115"/>
  <c r="O36" i="115"/>
  <c r="O37" i="115"/>
  <c r="O38" i="115"/>
  <c r="O39" i="115"/>
  <c r="O40" i="115"/>
  <c r="O41" i="115"/>
  <c r="O42" i="115"/>
  <c r="O43" i="115"/>
  <c r="O44" i="115"/>
  <c r="O45" i="115"/>
  <c r="O7" i="117"/>
  <c r="O8" i="117"/>
  <c r="O9" i="117"/>
  <c r="U3" i="117" s="1"/>
  <c r="O10" i="117"/>
  <c r="S3" i="117" s="1"/>
  <c r="O11" i="117"/>
  <c r="O12" i="117"/>
  <c r="O13" i="117"/>
  <c r="O14" i="117"/>
  <c r="O15" i="117"/>
  <c r="O16" i="117"/>
  <c r="O17" i="117"/>
  <c r="O18" i="117"/>
  <c r="O19" i="117"/>
  <c r="O20" i="117"/>
  <c r="O21" i="117"/>
  <c r="O22" i="117"/>
  <c r="O23" i="117"/>
  <c r="O24" i="117"/>
  <c r="O25" i="117"/>
  <c r="O26" i="117"/>
  <c r="O27" i="117"/>
  <c r="O28" i="117"/>
  <c r="O29" i="117"/>
  <c r="O30" i="117"/>
  <c r="O31" i="117"/>
  <c r="O32" i="117"/>
  <c r="O33" i="117"/>
  <c r="O34" i="117"/>
  <c r="O35" i="117"/>
  <c r="O36" i="117"/>
  <c r="O37" i="117"/>
  <c r="O38" i="117"/>
  <c r="O39" i="117"/>
  <c r="O40" i="117"/>
  <c r="O41" i="117"/>
  <c r="O42" i="117"/>
  <c r="O43" i="117"/>
  <c r="O44" i="117"/>
  <c r="O45" i="117"/>
  <c r="O7" i="87"/>
  <c r="U3" i="87" s="1"/>
  <c r="O8" i="87"/>
  <c r="O9" i="87"/>
  <c r="O10" i="87"/>
  <c r="O11" i="87"/>
  <c r="O12" i="87"/>
  <c r="O13" i="87"/>
  <c r="O14" i="87"/>
  <c r="O15" i="87"/>
  <c r="O16" i="87"/>
  <c r="O17" i="87"/>
  <c r="O18" i="87"/>
  <c r="O19" i="87"/>
  <c r="O20" i="87"/>
  <c r="O21" i="87"/>
  <c r="O22" i="87"/>
  <c r="O23" i="87"/>
  <c r="O24" i="87"/>
  <c r="O25" i="87"/>
  <c r="O26" i="87"/>
  <c r="O27" i="87"/>
  <c r="O28" i="87"/>
  <c r="O29" i="87"/>
  <c r="O30" i="87"/>
  <c r="O31" i="87"/>
  <c r="O32" i="87"/>
  <c r="O33" i="87"/>
  <c r="O34" i="87"/>
  <c r="O35" i="87"/>
  <c r="O36" i="87"/>
  <c r="O37" i="87"/>
  <c r="O38" i="87"/>
  <c r="O39" i="87"/>
  <c r="O40" i="87"/>
  <c r="O41" i="87"/>
  <c r="O42" i="87"/>
  <c r="O43" i="87"/>
  <c r="O44" i="87"/>
  <c r="O45" i="87"/>
  <c r="O7" i="118"/>
  <c r="O8" i="118"/>
  <c r="O9" i="118"/>
  <c r="O10" i="118"/>
  <c r="O11" i="118"/>
  <c r="O12" i="118"/>
  <c r="O13" i="118"/>
  <c r="O14" i="118"/>
  <c r="O15" i="118"/>
  <c r="O16" i="118"/>
  <c r="O17" i="118"/>
  <c r="O18" i="118"/>
  <c r="O19" i="118"/>
  <c r="O20" i="118"/>
  <c r="O21" i="118"/>
  <c r="O22" i="118"/>
  <c r="O23" i="118"/>
  <c r="O24" i="118"/>
  <c r="O25" i="118"/>
  <c r="O26" i="118"/>
  <c r="O27" i="118"/>
  <c r="O28" i="118"/>
  <c r="O29" i="118"/>
  <c r="O30" i="118"/>
  <c r="O31" i="118"/>
  <c r="O32" i="118"/>
  <c r="O33" i="118"/>
  <c r="O34" i="118"/>
  <c r="O35" i="118"/>
  <c r="O36" i="118"/>
  <c r="O37" i="118"/>
  <c r="O38" i="118"/>
  <c r="O39" i="118"/>
  <c r="O40" i="118"/>
  <c r="O41" i="118"/>
  <c r="O42" i="118"/>
  <c r="O43" i="118"/>
  <c r="O44" i="118"/>
  <c r="O45" i="118"/>
  <c r="O7" i="73"/>
  <c r="O8" i="73"/>
  <c r="O9" i="73"/>
  <c r="U3" i="73" s="1"/>
  <c r="O10" i="73"/>
  <c r="O11" i="73"/>
  <c r="T15" i="73" s="1"/>
  <c r="O12" i="73"/>
  <c r="O13" i="73"/>
  <c r="O14" i="73"/>
  <c r="O15" i="73"/>
  <c r="O16" i="73"/>
  <c r="O17" i="73"/>
  <c r="O18" i="73"/>
  <c r="O19" i="73"/>
  <c r="O20" i="73"/>
  <c r="O21" i="73"/>
  <c r="O22" i="73"/>
  <c r="O23" i="73"/>
  <c r="O24" i="73"/>
  <c r="O25" i="73"/>
  <c r="O26" i="73"/>
  <c r="O27" i="73"/>
  <c r="O28" i="73"/>
  <c r="O29" i="73"/>
  <c r="O30" i="73"/>
  <c r="O31" i="73"/>
  <c r="O32" i="73"/>
  <c r="O33" i="73"/>
  <c r="O34" i="73"/>
  <c r="O35" i="73"/>
  <c r="O36" i="73"/>
  <c r="O37" i="73"/>
  <c r="O38" i="73"/>
  <c r="O39" i="73"/>
  <c r="O40" i="73"/>
  <c r="O41" i="73"/>
  <c r="O42" i="73"/>
  <c r="O43" i="73"/>
  <c r="O44" i="73"/>
  <c r="O45" i="73"/>
  <c r="O10" i="120"/>
  <c r="O11" i="120"/>
  <c r="O12" i="120"/>
  <c r="O13" i="120"/>
  <c r="S3" i="120" s="1"/>
  <c r="O14" i="120"/>
  <c r="O15" i="120"/>
  <c r="O16" i="120"/>
  <c r="O17" i="120"/>
  <c r="O18" i="120"/>
  <c r="O19" i="120"/>
  <c r="O20" i="120"/>
  <c r="O21" i="120"/>
  <c r="O22" i="120"/>
  <c r="O23" i="120"/>
  <c r="O24" i="120"/>
  <c r="O25" i="120"/>
  <c r="O26" i="120"/>
  <c r="O27" i="120"/>
  <c r="O28" i="120"/>
  <c r="O29" i="120"/>
  <c r="O30" i="120"/>
  <c r="O31" i="120"/>
  <c r="O32" i="120"/>
  <c r="O33" i="120"/>
  <c r="O34" i="120"/>
  <c r="O35" i="120"/>
  <c r="O36" i="120"/>
  <c r="O37" i="120"/>
  <c r="O38" i="120"/>
  <c r="O39" i="120"/>
  <c r="O40" i="120"/>
  <c r="O41" i="120"/>
  <c r="O42" i="120"/>
  <c r="O43" i="120"/>
  <c r="O44" i="120"/>
  <c r="O45" i="120"/>
  <c r="O9" i="113"/>
  <c r="O12" i="113"/>
  <c r="O11" i="113"/>
  <c r="O6" i="113"/>
  <c r="U3" i="113" s="1"/>
  <c r="O7" i="113"/>
  <c r="O10" i="113"/>
  <c r="O8" i="113"/>
  <c r="O14" i="113"/>
  <c r="O15" i="113"/>
  <c r="O16" i="113"/>
  <c r="O17" i="113"/>
  <c r="O18" i="113"/>
  <c r="O19" i="113"/>
  <c r="O20" i="113"/>
  <c r="O21" i="113"/>
  <c r="O22" i="113"/>
  <c r="O23" i="113"/>
  <c r="O24" i="113"/>
  <c r="O25" i="113"/>
  <c r="O26" i="113"/>
  <c r="O27" i="113"/>
  <c r="O28" i="113"/>
  <c r="O29" i="113"/>
  <c r="O30" i="113"/>
  <c r="O31" i="113"/>
  <c r="O32" i="113"/>
  <c r="O33" i="113"/>
  <c r="O34" i="113"/>
  <c r="O35" i="113"/>
  <c r="O36" i="113"/>
  <c r="O37" i="113"/>
  <c r="O38" i="113"/>
  <c r="O39" i="113"/>
  <c r="O40" i="113"/>
  <c r="O41" i="113"/>
  <c r="O42" i="113"/>
  <c r="O43" i="113"/>
  <c r="O44" i="113"/>
  <c r="O45" i="113"/>
  <c r="O7" i="88"/>
  <c r="W3" i="88" s="1"/>
  <c r="O8" i="88"/>
  <c r="O9" i="88"/>
  <c r="O10" i="88"/>
  <c r="O11" i="88"/>
  <c r="O12" i="88"/>
  <c r="O13" i="88"/>
  <c r="O14" i="88"/>
  <c r="O15" i="88"/>
  <c r="O16" i="88"/>
  <c r="O17" i="88"/>
  <c r="O18" i="88"/>
  <c r="O19" i="88"/>
  <c r="O20" i="88"/>
  <c r="O21" i="88"/>
  <c r="O22" i="88"/>
  <c r="O23" i="88"/>
  <c r="O24" i="88"/>
  <c r="O25" i="88"/>
  <c r="O26" i="88"/>
  <c r="O27" i="88"/>
  <c r="O28" i="88"/>
  <c r="O29" i="88"/>
  <c r="O30" i="88"/>
  <c r="O31" i="88"/>
  <c r="O32" i="88"/>
  <c r="O33" i="88"/>
  <c r="O34" i="88"/>
  <c r="O35" i="88"/>
  <c r="O36" i="88"/>
  <c r="O37" i="88"/>
  <c r="O38" i="88"/>
  <c r="O39" i="88"/>
  <c r="O40" i="88"/>
  <c r="O41" i="88"/>
  <c r="O42" i="88"/>
  <c r="O43" i="88"/>
  <c r="O44" i="88"/>
  <c r="O45" i="88"/>
  <c r="O7" i="80"/>
  <c r="O8" i="80"/>
  <c r="O9" i="80"/>
  <c r="O10" i="80"/>
  <c r="O11" i="80"/>
  <c r="O12" i="80"/>
  <c r="O13" i="80"/>
  <c r="O14" i="80"/>
  <c r="O15" i="80"/>
  <c r="O16" i="80"/>
  <c r="O17" i="80"/>
  <c r="O18" i="80"/>
  <c r="O19" i="80"/>
  <c r="O20" i="80"/>
  <c r="O21" i="80"/>
  <c r="O22" i="80"/>
  <c r="O23" i="80"/>
  <c r="O24" i="80"/>
  <c r="O25" i="80"/>
  <c r="O26" i="80"/>
  <c r="O27" i="80"/>
  <c r="O28" i="80"/>
  <c r="O29" i="80"/>
  <c r="O30" i="80"/>
  <c r="O31" i="80"/>
  <c r="O32" i="80"/>
  <c r="O33" i="80"/>
  <c r="O34" i="80"/>
  <c r="O35" i="80"/>
  <c r="O36" i="80"/>
  <c r="O37" i="80"/>
  <c r="O38" i="80"/>
  <c r="O39" i="80"/>
  <c r="O40" i="80"/>
  <c r="O41" i="80"/>
  <c r="O42" i="80"/>
  <c r="O43" i="80"/>
  <c r="O44" i="80"/>
  <c r="O45" i="80"/>
  <c r="O12" i="107"/>
  <c r="O9" i="107"/>
  <c r="O8" i="107"/>
  <c r="O11" i="107"/>
  <c r="O10" i="107"/>
  <c r="O6" i="107"/>
  <c r="O7" i="107"/>
  <c r="O14" i="107"/>
  <c r="O19" i="107"/>
  <c r="O20" i="107"/>
  <c r="T17" i="107" s="1"/>
  <c r="O18" i="107"/>
  <c r="O21" i="107"/>
  <c r="O15" i="107"/>
  <c r="O17" i="107"/>
  <c r="O16" i="107"/>
  <c r="O22" i="107"/>
  <c r="O23" i="107"/>
  <c r="O24" i="107"/>
  <c r="O25" i="107"/>
  <c r="O26" i="107"/>
  <c r="O27" i="107"/>
  <c r="O28" i="107"/>
  <c r="O29" i="107"/>
  <c r="O30" i="107"/>
  <c r="O31" i="107"/>
  <c r="O32" i="107"/>
  <c r="O33" i="107"/>
  <c r="O34" i="107"/>
  <c r="O35" i="107"/>
  <c r="O36" i="107"/>
  <c r="O37" i="107"/>
  <c r="O38" i="107"/>
  <c r="O39" i="107"/>
  <c r="O40" i="107"/>
  <c r="O41" i="107"/>
  <c r="O42" i="107"/>
  <c r="O43" i="107"/>
  <c r="O44" i="107"/>
  <c r="O45" i="107"/>
  <c r="O19" i="103"/>
  <c r="O10" i="103"/>
  <c r="O11" i="103"/>
  <c r="O8" i="103"/>
  <c r="O9" i="103"/>
  <c r="O18" i="103"/>
  <c r="O15" i="103"/>
  <c r="O7" i="103"/>
  <c r="O6" i="103"/>
  <c r="O20" i="103"/>
  <c r="O13" i="103"/>
  <c r="O17" i="103"/>
  <c r="O14" i="103"/>
  <c r="O21" i="103"/>
  <c r="O12" i="103"/>
  <c r="O22" i="103"/>
  <c r="O23" i="103"/>
  <c r="O24" i="103"/>
  <c r="O25" i="103"/>
  <c r="O26" i="103"/>
  <c r="O27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1" i="103"/>
  <c r="O42" i="103"/>
  <c r="O43" i="103"/>
  <c r="O44" i="103"/>
  <c r="O45" i="103"/>
  <c r="O7" i="84"/>
  <c r="O8" i="84"/>
  <c r="O9" i="84"/>
  <c r="O10" i="84"/>
  <c r="O11" i="84"/>
  <c r="O12" i="84"/>
  <c r="O13" i="84"/>
  <c r="O14" i="84"/>
  <c r="O15" i="84"/>
  <c r="O16" i="84"/>
  <c r="O17" i="84"/>
  <c r="O18" i="84"/>
  <c r="O19" i="84"/>
  <c r="O20" i="84"/>
  <c r="O21" i="84"/>
  <c r="O22" i="84"/>
  <c r="O23" i="84"/>
  <c r="O24" i="84"/>
  <c r="O25" i="84"/>
  <c r="O26" i="84"/>
  <c r="O27" i="84"/>
  <c r="O28" i="84"/>
  <c r="O29" i="84"/>
  <c r="O30" i="84"/>
  <c r="O31" i="84"/>
  <c r="O32" i="84"/>
  <c r="O33" i="84"/>
  <c r="O34" i="84"/>
  <c r="O35" i="84"/>
  <c r="O36" i="84"/>
  <c r="O37" i="84"/>
  <c r="O38" i="84"/>
  <c r="O39" i="84"/>
  <c r="O40" i="84"/>
  <c r="O41" i="84"/>
  <c r="O42" i="84"/>
  <c r="O43" i="84"/>
  <c r="O44" i="84"/>
  <c r="O45" i="84"/>
  <c r="O9" i="76"/>
  <c r="O13" i="76"/>
  <c r="O8" i="76"/>
  <c r="O14" i="76"/>
  <c r="O10" i="76"/>
  <c r="O16" i="76"/>
  <c r="O7" i="76"/>
  <c r="O11" i="76"/>
  <c r="O17" i="76"/>
  <c r="O12" i="76"/>
  <c r="O6" i="76"/>
  <c r="O18" i="76"/>
  <c r="O19" i="76"/>
  <c r="O20" i="76"/>
  <c r="O21" i="76"/>
  <c r="O22" i="76"/>
  <c r="O23" i="76"/>
  <c r="O24" i="76"/>
  <c r="O25" i="76"/>
  <c r="O26" i="76"/>
  <c r="O27" i="76"/>
  <c r="O28" i="76"/>
  <c r="O29" i="76"/>
  <c r="O30" i="76"/>
  <c r="O31" i="76"/>
  <c r="O32" i="76"/>
  <c r="O33" i="76"/>
  <c r="O34" i="76"/>
  <c r="O35" i="76"/>
  <c r="O36" i="76"/>
  <c r="O37" i="76"/>
  <c r="O38" i="76"/>
  <c r="O39" i="76"/>
  <c r="O40" i="76"/>
  <c r="O41" i="76"/>
  <c r="O42" i="76"/>
  <c r="O43" i="76"/>
  <c r="O44" i="76"/>
  <c r="O45" i="76"/>
  <c r="O7" i="119"/>
  <c r="W3" i="119" s="1"/>
  <c r="O18" i="119"/>
  <c r="O13" i="119"/>
  <c r="O6" i="119"/>
  <c r="O8" i="119"/>
  <c r="O27" i="119"/>
  <c r="O11" i="119"/>
  <c r="O26" i="119"/>
  <c r="O10" i="119"/>
  <c r="O19" i="119"/>
  <c r="O17" i="119"/>
  <c r="O25" i="119"/>
  <c r="O24" i="119"/>
  <c r="O20" i="119"/>
  <c r="O21" i="119"/>
  <c r="O28" i="119"/>
  <c r="O29" i="119"/>
  <c r="O9" i="119"/>
  <c r="O14" i="119"/>
  <c r="O23" i="119"/>
  <c r="O16" i="119"/>
  <c r="O22" i="119"/>
  <c r="O15" i="119"/>
  <c r="O30" i="119"/>
  <c r="O31" i="119"/>
  <c r="O32" i="119"/>
  <c r="O33" i="119"/>
  <c r="O34" i="119"/>
  <c r="O35" i="119"/>
  <c r="O36" i="119"/>
  <c r="O37" i="119"/>
  <c r="O38" i="119"/>
  <c r="O39" i="119"/>
  <c r="O40" i="119"/>
  <c r="O41" i="119"/>
  <c r="O42" i="119"/>
  <c r="O43" i="119"/>
  <c r="O44" i="119"/>
  <c r="O45" i="119"/>
  <c r="O6" i="72"/>
  <c r="O6" i="79"/>
  <c r="W3" i="79" s="1"/>
  <c r="O25" i="67"/>
  <c r="O6" i="108"/>
  <c r="S3" i="108" s="1"/>
  <c r="O6" i="105"/>
  <c r="O12" i="81"/>
  <c r="O14" i="77"/>
  <c r="O13" i="83"/>
  <c r="W3" i="83" s="1"/>
  <c r="O6" i="116"/>
  <c r="O9" i="112"/>
  <c r="O20" i="66"/>
  <c r="O6" i="114"/>
  <c r="S3" i="114" s="1"/>
  <c r="O7" i="115"/>
  <c r="O6" i="117"/>
  <c r="W3" i="117" s="1"/>
  <c r="O6" i="87"/>
  <c r="O6" i="118"/>
  <c r="U3" i="118" s="1"/>
  <c r="O6" i="73"/>
  <c r="O13" i="113"/>
  <c r="O6" i="88"/>
  <c r="O6" i="80"/>
  <c r="W3" i="80" s="1"/>
  <c r="O13" i="107"/>
  <c r="O16" i="103"/>
  <c r="O6" i="84"/>
  <c r="U3" i="84" s="1"/>
  <c r="O15" i="76"/>
  <c r="O12" i="119"/>
  <c r="Q22" i="1"/>
  <c r="P22" i="1"/>
  <c r="O22" i="1"/>
  <c r="N22" i="1"/>
  <c r="M22" i="1"/>
  <c r="L22" i="1"/>
  <c r="K22" i="1"/>
  <c r="J22" i="1"/>
  <c r="I22" i="1"/>
  <c r="H22" i="1"/>
  <c r="G22" i="1"/>
  <c r="Q137" i="1"/>
  <c r="P137" i="1"/>
  <c r="O137" i="1"/>
  <c r="N137" i="1"/>
  <c r="M137" i="1"/>
  <c r="L137" i="1"/>
  <c r="K137" i="1"/>
  <c r="J137" i="1"/>
  <c r="I137" i="1"/>
  <c r="H137" i="1"/>
  <c r="G137" i="1"/>
  <c r="Q52" i="1"/>
  <c r="P52" i="1"/>
  <c r="O52" i="1"/>
  <c r="N52" i="1"/>
  <c r="M52" i="1"/>
  <c r="L52" i="1"/>
  <c r="K52" i="1"/>
  <c r="J52" i="1"/>
  <c r="I52" i="1"/>
  <c r="H52" i="1"/>
  <c r="G52" i="1"/>
  <c r="Q112" i="1"/>
  <c r="P112" i="1"/>
  <c r="O112" i="1"/>
  <c r="N112" i="1"/>
  <c r="M112" i="1"/>
  <c r="L112" i="1"/>
  <c r="K112" i="1"/>
  <c r="J112" i="1"/>
  <c r="I112" i="1"/>
  <c r="H112" i="1"/>
  <c r="G112" i="1"/>
  <c r="Q57" i="1"/>
  <c r="P57" i="1"/>
  <c r="O57" i="1"/>
  <c r="N57" i="1"/>
  <c r="M57" i="1"/>
  <c r="L57" i="1"/>
  <c r="K57" i="1"/>
  <c r="J57" i="1"/>
  <c r="I57" i="1"/>
  <c r="H57" i="1"/>
  <c r="G57" i="1"/>
  <c r="Q27" i="1"/>
  <c r="P27" i="1"/>
  <c r="O27" i="1"/>
  <c r="N27" i="1"/>
  <c r="M27" i="1"/>
  <c r="L27" i="1"/>
  <c r="K27" i="1"/>
  <c r="J27" i="1"/>
  <c r="I27" i="1"/>
  <c r="H27" i="1"/>
  <c r="G27" i="1"/>
  <c r="Q82" i="1"/>
  <c r="P82" i="1"/>
  <c r="O82" i="1"/>
  <c r="N82" i="1"/>
  <c r="M82" i="1"/>
  <c r="L82" i="1"/>
  <c r="K82" i="1"/>
  <c r="J82" i="1"/>
  <c r="I82" i="1"/>
  <c r="H82" i="1"/>
  <c r="G82" i="1"/>
  <c r="Q97" i="1"/>
  <c r="P97" i="1"/>
  <c r="O97" i="1"/>
  <c r="N97" i="1"/>
  <c r="M97" i="1"/>
  <c r="L97" i="1"/>
  <c r="K97" i="1"/>
  <c r="J97" i="1"/>
  <c r="I97" i="1"/>
  <c r="H97" i="1"/>
  <c r="G97" i="1"/>
  <c r="Q92" i="1"/>
  <c r="P92" i="1"/>
  <c r="O92" i="1"/>
  <c r="N92" i="1"/>
  <c r="M92" i="1"/>
  <c r="L92" i="1"/>
  <c r="K92" i="1"/>
  <c r="J92" i="1"/>
  <c r="I92" i="1"/>
  <c r="H92" i="1"/>
  <c r="G92" i="1"/>
  <c r="Q12" i="1"/>
  <c r="P12" i="1"/>
  <c r="O12" i="1"/>
  <c r="N12" i="1"/>
  <c r="M12" i="1"/>
  <c r="L12" i="1"/>
  <c r="K12" i="1"/>
  <c r="J12" i="1"/>
  <c r="I12" i="1"/>
  <c r="H12" i="1"/>
  <c r="G12" i="1"/>
  <c r="Q7" i="1"/>
  <c r="P7" i="1"/>
  <c r="O7" i="1"/>
  <c r="N7" i="1"/>
  <c r="M7" i="1"/>
  <c r="L7" i="1"/>
  <c r="K7" i="1"/>
  <c r="J7" i="1"/>
  <c r="I7" i="1"/>
  <c r="H7" i="1"/>
  <c r="G7" i="1"/>
  <c r="Q117" i="1"/>
  <c r="P117" i="1"/>
  <c r="O117" i="1"/>
  <c r="N117" i="1"/>
  <c r="M117" i="1"/>
  <c r="L117" i="1"/>
  <c r="K117" i="1"/>
  <c r="J117" i="1"/>
  <c r="I117" i="1"/>
  <c r="H117" i="1"/>
  <c r="G117" i="1"/>
  <c r="Q32" i="1"/>
  <c r="P32" i="1"/>
  <c r="O32" i="1"/>
  <c r="N32" i="1"/>
  <c r="M32" i="1"/>
  <c r="L32" i="1"/>
  <c r="K32" i="1"/>
  <c r="J32" i="1"/>
  <c r="I32" i="1"/>
  <c r="H32" i="1"/>
  <c r="G32" i="1"/>
  <c r="Q62" i="1"/>
  <c r="P62" i="1"/>
  <c r="O62" i="1"/>
  <c r="N62" i="1"/>
  <c r="M62" i="1"/>
  <c r="L62" i="1"/>
  <c r="K62" i="1"/>
  <c r="J62" i="1"/>
  <c r="I62" i="1"/>
  <c r="H62" i="1"/>
  <c r="G62" i="1"/>
  <c r="Q107" i="1"/>
  <c r="P107" i="1"/>
  <c r="O107" i="1"/>
  <c r="N107" i="1"/>
  <c r="M107" i="1"/>
  <c r="L107" i="1"/>
  <c r="K107" i="1"/>
  <c r="J107" i="1"/>
  <c r="I107" i="1"/>
  <c r="H107" i="1"/>
  <c r="G107" i="1"/>
  <c r="Q127" i="1"/>
  <c r="P127" i="1"/>
  <c r="O127" i="1"/>
  <c r="N127" i="1"/>
  <c r="M127" i="1"/>
  <c r="L127" i="1"/>
  <c r="K127" i="1"/>
  <c r="J127" i="1"/>
  <c r="I127" i="1"/>
  <c r="H127" i="1"/>
  <c r="G127" i="1"/>
  <c r="Q102" i="1"/>
  <c r="P102" i="1"/>
  <c r="O102" i="1"/>
  <c r="N102" i="1"/>
  <c r="M102" i="1"/>
  <c r="L102" i="1"/>
  <c r="K102" i="1"/>
  <c r="J102" i="1"/>
  <c r="I102" i="1"/>
  <c r="H102" i="1"/>
  <c r="G102" i="1"/>
  <c r="Q142" i="1"/>
  <c r="P142" i="1"/>
  <c r="O142" i="1"/>
  <c r="N142" i="1"/>
  <c r="M142" i="1"/>
  <c r="L142" i="1"/>
  <c r="K142" i="1"/>
  <c r="J142" i="1"/>
  <c r="I142" i="1"/>
  <c r="H142" i="1"/>
  <c r="G142" i="1"/>
  <c r="W22" i="2"/>
  <c r="W36" i="2"/>
  <c r="W50" i="2"/>
  <c r="T40" i="2"/>
  <c r="W40" i="2"/>
  <c r="W52" i="2"/>
  <c r="W18" i="2"/>
  <c r="Q45" i="120"/>
  <c r="Q44" i="120"/>
  <c r="Q43" i="120"/>
  <c r="Q42" i="120"/>
  <c r="Q41" i="120"/>
  <c r="Q40" i="120"/>
  <c r="Q39" i="120"/>
  <c r="Q38" i="120"/>
  <c r="Q37" i="120"/>
  <c r="Q36" i="120"/>
  <c r="Q35" i="120"/>
  <c r="Q34" i="120"/>
  <c r="Q33" i="120"/>
  <c r="Q32" i="120"/>
  <c r="Q31" i="120"/>
  <c r="Q30" i="120"/>
  <c r="Q29" i="120"/>
  <c r="Q28" i="120"/>
  <c r="Q27" i="120"/>
  <c r="Q26" i="120"/>
  <c r="Q25" i="120"/>
  <c r="Q24" i="120"/>
  <c r="Q23" i="120"/>
  <c r="Q22" i="120"/>
  <c r="Q21" i="120"/>
  <c r="Q20" i="120"/>
  <c r="Q19" i="120"/>
  <c r="Q18" i="120"/>
  <c r="Q17" i="120"/>
  <c r="Q16" i="120"/>
  <c r="Q15" i="120"/>
  <c r="Q14" i="120"/>
  <c r="Q13" i="120"/>
  <c r="Q12" i="120"/>
  <c r="Q11" i="120"/>
  <c r="Q10" i="120"/>
  <c r="Q9" i="120"/>
  <c r="Q8" i="120"/>
  <c r="Q7" i="120"/>
  <c r="Q6" i="120"/>
  <c r="AB3" i="120"/>
  <c r="P2" i="120"/>
  <c r="Q45" i="119"/>
  <c r="Q44" i="119"/>
  <c r="Q43" i="119"/>
  <c r="Q42" i="119"/>
  <c r="Q41" i="119"/>
  <c r="Q40" i="119"/>
  <c r="Q39" i="119"/>
  <c r="Q38" i="119"/>
  <c r="Q37" i="119"/>
  <c r="Q36" i="119"/>
  <c r="Q35" i="119"/>
  <c r="Q34" i="119"/>
  <c r="Q33" i="119"/>
  <c r="Q32" i="119"/>
  <c r="Q31" i="119"/>
  <c r="Q30" i="119"/>
  <c r="Q29" i="119"/>
  <c r="Q28" i="119"/>
  <c r="Q27" i="119"/>
  <c r="Q26" i="119"/>
  <c r="Q25" i="119"/>
  <c r="Q24" i="119"/>
  <c r="Q23" i="119"/>
  <c r="Q22" i="119"/>
  <c r="Q21" i="119"/>
  <c r="Q20" i="119"/>
  <c r="Q19" i="119"/>
  <c r="Q18" i="119"/>
  <c r="Q17" i="119"/>
  <c r="Q16" i="119"/>
  <c r="Q15" i="119"/>
  <c r="Q14" i="119"/>
  <c r="Q13" i="119"/>
  <c r="Q12" i="119"/>
  <c r="Q11" i="119"/>
  <c r="Q10" i="119"/>
  <c r="Q9" i="119"/>
  <c r="Q8" i="119"/>
  <c r="Q7" i="119"/>
  <c r="Q6" i="119"/>
  <c r="AB3" i="119"/>
  <c r="P2" i="119"/>
  <c r="AB3" i="80"/>
  <c r="AB3" i="107"/>
  <c r="AB3" i="103"/>
  <c r="AB3" i="73"/>
  <c r="AB3" i="84"/>
  <c r="AB3" i="113"/>
  <c r="AB3" i="76"/>
  <c r="AB3" i="88"/>
  <c r="P2" i="80"/>
  <c r="P2" i="107"/>
  <c r="P2" i="103"/>
  <c r="P2" i="73"/>
  <c r="P2" i="84"/>
  <c r="P2" i="113"/>
  <c r="P2" i="76"/>
  <c r="P2" i="88"/>
  <c r="Q45" i="118"/>
  <c r="Q44" i="118"/>
  <c r="Q43" i="118"/>
  <c r="Q42" i="118"/>
  <c r="Q41" i="118"/>
  <c r="Q40" i="118"/>
  <c r="Q39" i="118"/>
  <c r="Q38" i="118"/>
  <c r="Q37" i="118"/>
  <c r="Q36" i="118"/>
  <c r="Q35" i="118"/>
  <c r="Q34" i="118"/>
  <c r="Q33" i="118"/>
  <c r="Q32" i="118"/>
  <c r="Q31" i="118"/>
  <c r="Q30" i="118"/>
  <c r="Q29" i="118"/>
  <c r="Q28" i="118"/>
  <c r="Q27" i="118"/>
  <c r="Q26" i="118"/>
  <c r="Q25" i="118"/>
  <c r="Q24" i="118"/>
  <c r="Q23" i="118"/>
  <c r="Q22" i="118"/>
  <c r="Q21" i="118"/>
  <c r="Q20" i="118"/>
  <c r="Q19" i="118"/>
  <c r="Q18" i="118"/>
  <c r="Q17" i="118"/>
  <c r="Q16" i="118"/>
  <c r="Q15" i="118"/>
  <c r="Q14" i="118"/>
  <c r="Q13" i="118"/>
  <c r="Q12" i="118"/>
  <c r="Q11" i="118"/>
  <c r="Q10" i="118"/>
  <c r="Q9" i="118"/>
  <c r="Q8" i="118"/>
  <c r="Q7" i="118"/>
  <c r="Q6" i="118"/>
  <c r="AB3" i="118"/>
  <c r="W3" i="118"/>
  <c r="P2" i="118"/>
  <c r="Q45" i="117"/>
  <c r="Q44" i="117"/>
  <c r="Q43" i="117"/>
  <c r="Q42" i="117"/>
  <c r="Q41" i="117"/>
  <c r="Q40" i="117"/>
  <c r="Q39" i="117"/>
  <c r="Q38" i="117"/>
  <c r="Q37" i="117"/>
  <c r="Q36" i="117"/>
  <c r="Q35" i="117"/>
  <c r="Q34" i="117"/>
  <c r="Q33" i="117"/>
  <c r="Q32" i="117"/>
  <c r="Q31" i="117"/>
  <c r="Q30" i="117"/>
  <c r="Q29" i="117"/>
  <c r="Q28" i="117"/>
  <c r="Q27" i="117"/>
  <c r="Q26" i="117"/>
  <c r="Q25" i="117"/>
  <c r="Q24" i="117"/>
  <c r="Q23" i="117"/>
  <c r="Q22" i="117"/>
  <c r="Q21" i="117"/>
  <c r="Q20" i="117"/>
  <c r="Q19" i="117"/>
  <c r="Q18" i="117"/>
  <c r="Q17" i="117"/>
  <c r="Q16" i="117"/>
  <c r="Q15" i="117"/>
  <c r="Q14" i="117"/>
  <c r="Q13" i="117"/>
  <c r="Q12" i="117"/>
  <c r="Q11" i="117"/>
  <c r="Q10" i="117"/>
  <c r="Q9" i="117"/>
  <c r="Q8" i="117"/>
  <c r="Q7" i="117"/>
  <c r="Q6" i="117"/>
  <c r="AB3" i="117"/>
  <c r="P2" i="117"/>
  <c r="AB3" i="79"/>
  <c r="AB3" i="67"/>
  <c r="AB3" i="108"/>
  <c r="AB3" i="115"/>
  <c r="AB3" i="105"/>
  <c r="AB3" i="81"/>
  <c r="AB3" i="77"/>
  <c r="AB3" i="116"/>
  <c r="AB3" i="66"/>
  <c r="AB3" i="114"/>
  <c r="AB3" i="83"/>
  <c r="AB3" i="112"/>
  <c r="AB3" i="87"/>
  <c r="AB3" i="72"/>
  <c r="P2" i="79"/>
  <c r="P2" i="67"/>
  <c r="P2" i="108"/>
  <c r="P2" i="115"/>
  <c r="P2" i="105"/>
  <c r="P2" i="81"/>
  <c r="P2" i="77"/>
  <c r="P2" i="116"/>
  <c r="P2" i="66"/>
  <c r="P2" i="114"/>
  <c r="P2" i="83"/>
  <c r="P2" i="112"/>
  <c r="P2" i="87"/>
  <c r="P2" i="72"/>
  <c r="T4" i="3"/>
  <c r="T20" i="3"/>
  <c r="T15" i="3"/>
  <c r="T17" i="3"/>
  <c r="T39" i="3"/>
  <c r="T78" i="3"/>
  <c r="T42" i="3"/>
  <c r="T55" i="3"/>
  <c r="T77" i="3"/>
  <c r="T76" i="3"/>
  <c r="T75" i="3"/>
  <c r="T74" i="3"/>
  <c r="T18" i="3"/>
  <c r="T73" i="3"/>
  <c r="T22" i="3"/>
  <c r="T33" i="3"/>
  <c r="T37" i="3"/>
  <c r="T36" i="3"/>
  <c r="T23" i="3"/>
  <c r="T72" i="3"/>
  <c r="T38" i="3"/>
  <c r="T51" i="3"/>
  <c r="T40" i="3"/>
  <c r="T53" i="3"/>
  <c r="T35" i="3"/>
  <c r="T29" i="3"/>
  <c r="T71" i="3"/>
  <c r="T70" i="3"/>
  <c r="T5" i="3"/>
  <c r="T69" i="3"/>
  <c r="T13" i="3"/>
  <c r="T68" i="3"/>
  <c r="T31" i="3"/>
  <c r="T34" i="3"/>
  <c r="T19" i="3"/>
  <c r="T25" i="3"/>
  <c r="T49" i="3"/>
  <c r="T44" i="3"/>
  <c r="T9" i="3"/>
  <c r="T47" i="3"/>
  <c r="T3" i="3"/>
  <c r="T67" i="3"/>
  <c r="T46" i="3"/>
  <c r="T66" i="3"/>
  <c r="T65" i="3"/>
  <c r="T64" i="3"/>
  <c r="T30" i="3"/>
  <c r="T41" i="3"/>
  <c r="T21" i="3"/>
  <c r="T63" i="3"/>
  <c r="T8" i="3"/>
  <c r="T26" i="3"/>
  <c r="T6" i="3"/>
  <c r="T62" i="3"/>
  <c r="T27" i="3"/>
  <c r="T54" i="3"/>
  <c r="T7" i="3"/>
  <c r="T50" i="3"/>
  <c r="T14" i="3"/>
  <c r="T61" i="3"/>
  <c r="T11" i="3"/>
  <c r="T60" i="3"/>
  <c r="T10" i="3"/>
  <c r="T48" i="3"/>
  <c r="T59" i="3"/>
  <c r="T58" i="3"/>
  <c r="T52" i="3"/>
  <c r="T45" i="3"/>
  <c r="T16" i="3"/>
  <c r="T12" i="3"/>
  <c r="T57" i="3"/>
  <c r="T28" i="3"/>
  <c r="T56" i="3"/>
  <c r="T43" i="3"/>
  <c r="T24" i="3"/>
  <c r="T32" i="3"/>
  <c r="V58" i="2"/>
  <c r="S58" i="2"/>
  <c r="V57" i="2"/>
  <c r="W58" i="2" s="1"/>
  <c r="S57" i="2"/>
  <c r="T58" i="2" s="1"/>
  <c r="V16" i="2"/>
  <c r="S16" i="2"/>
  <c r="V15" i="2"/>
  <c r="W16" i="2" s="1"/>
  <c r="S15" i="2"/>
  <c r="T16" i="2" s="1"/>
  <c r="V12" i="2"/>
  <c r="S12" i="2"/>
  <c r="V11" i="2"/>
  <c r="S11" i="2"/>
  <c r="T12" i="2" s="1"/>
  <c r="V14" i="2"/>
  <c r="S14" i="2"/>
  <c r="V13" i="2"/>
  <c r="S13" i="2"/>
  <c r="T14" i="2" s="1"/>
  <c r="V60" i="2"/>
  <c r="S60" i="2"/>
  <c r="V59" i="2"/>
  <c r="S59" i="2"/>
  <c r="V34" i="2"/>
  <c r="S34" i="2"/>
  <c r="V33" i="2"/>
  <c r="W34" i="2" s="1"/>
  <c r="S33" i="2"/>
  <c r="T34" i="2" s="1"/>
  <c r="V30" i="2"/>
  <c r="S30" i="2"/>
  <c r="V29" i="2"/>
  <c r="W30" i="2" s="1"/>
  <c r="S29" i="2"/>
  <c r="T30" i="2" s="1"/>
  <c r="V10" i="2"/>
  <c r="S10" i="2"/>
  <c r="V9" i="2"/>
  <c r="S9" i="2"/>
  <c r="V56" i="2"/>
  <c r="S56" i="2"/>
  <c r="V55" i="2"/>
  <c r="W56" i="2" s="1"/>
  <c r="S55" i="2"/>
  <c r="V70" i="2"/>
  <c r="S70" i="2"/>
  <c r="V69" i="2"/>
  <c r="W70" i="2" s="1"/>
  <c r="S69" i="2"/>
  <c r="T70" i="2" s="1"/>
  <c r="V44" i="2"/>
  <c r="S44" i="2"/>
  <c r="V43" i="2"/>
  <c r="W44" i="2" s="1"/>
  <c r="S43" i="2"/>
  <c r="V28" i="2"/>
  <c r="S28" i="2"/>
  <c r="V27" i="2"/>
  <c r="S27" i="2"/>
  <c r="T28" i="2" s="1"/>
  <c r="V46" i="2"/>
  <c r="S46" i="2"/>
  <c r="V45" i="2"/>
  <c r="S45" i="2"/>
  <c r="T46" i="2" s="1"/>
  <c r="V68" i="2"/>
  <c r="S68" i="2"/>
  <c r="V67" i="2"/>
  <c r="W68" i="2" s="1"/>
  <c r="S67" i="2"/>
  <c r="T68" i="2" s="1"/>
  <c r="V76" i="2"/>
  <c r="S76" i="2"/>
  <c r="V75" i="2"/>
  <c r="S75" i="2"/>
  <c r="T76" i="2" s="1"/>
  <c r="V8" i="2"/>
  <c r="S8" i="2"/>
  <c r="V7" i="2"/>
  <c r="S7" i="2"/>
  <c r="T8" i="2" s="1"/>
  <c r="V4" i="2"/>
  <c r="S4" i="2"/>
  <c r="V3" i="2"/>
  <c r="W4" i="2" s="1"/>
  <c r="S3" i="2"/>
  <c r="T4" i="2" s="1"/>
  <c r="V24" i="2"/>
  <c r="S24" i="2"/>
  <c r="V23" i="2"/>
  <c r="W24" i="2" s="1"/>
  <c r="S23" i="2"/>
  <c r="V66" i="2"/>
  <c r="S66" i="2"/>
  <c r="V65" i="2"/>
  <c r="S65" i="2"/>
  <c r="T66" i="2" s="1"/>
  <c r="V54" i="2"/>
  <c r="S54" i="2"/>
  <c r="V53" i="2"/>
  <c r="W54" i="2" s="1"/>
  <c r="S53" i="2"/>
  <c r="T54" i="2" s="1"/>
  <c r="V48" i="2"/>
  <c r="S48" i="2"/>
  <c r="V47" i="2"/>
  <c r="W48" i="2" s="1"/>
  <c r="S47" i="2"/>
  <c r="T48" i="2" s="1"/>
  <c r="V72" i="2"/>
  <c r="S72" i="2"/>
  <c r="V71" i="2"/>
  <c r="S71" i="2"/>
  <c r="T72" i="2" s="1"/>
  <c r="V26" i="2"/>
  <c r="S26" i="2"/>
  <c r="V25" i="2"/>
  <c r="W26" i="2" s="1"/>
  <c r="S25" i="2"/>
  <c r="V62" i="2"/>
  <c r="S62" i="2"/>
  <c r="V61" i="2"/>
  <c r="W62" i="2" s="1"/>
  <c r="S61" i="2"/>
  <c r="V6" i="2"/>
  <c r="S6" i="2"/>
  <c r="V5" i="2"/>
  <c r="S5" i="2"/>
  <c r="V78" i="2"/>
  <c r="S78" i="2"/>
  <c r="V77" i="2"/>
  <c r="S77" i="2"/>
  <c r="T78" i="2" s="1"/>
  <c r="V74" i="2"/>
  <c r="S74" i="2"/>
  <c r="V73" i="2"/>
  <c r="S73" i="2"/>
  <c r="T74" i="2" s="1"/>
  <c r="V21" i="1"/>
  <c r="S21" i="1"/>
  <c r="V20" i="1"/>
  <c r="S20" i="1"/>
  <c r="V19" i="1"/>
  <c r="S19" i="1"/>
  <c r="V18" i="1"/>
  <c r="S18" i="1"/>
  <c r="V136" i="1"/>
  <c r="S136" i="1"/>
  <c r="V135" i="1"/>
  <c r="S135" i="1"/>
  <c r="V134" i="1"/>
  <c r="S134" i="1"/>
  <c r="V133" i="1"/>
  <c r="S133" i="1"/>
  <c r="V51" i="1"/>
  <c r="S51" i="1"/>
  <c r="V50" i="1"/>
  <c r="S50" i="1"/>
  <c r="V49" i="1"/>
  <c r="S49" i="1"/>
  <c r="V48" i="1"/>
  <c r="S48" i="1"/>
  <c r="V111" i="1"/>
  <c r="S111" i="1"/>
  <c r="V110" i="1"/>
  <c r="S110" i="1"/>
  <c r="V109" i="1"/>
  <c r="S109" i="1"/>
  <c r="V108" i="1"/>
  <c r="S108" i="1"/>
  <c r="V56" i="1"/>
  <c r="S56" i="1"/>
  <c r="V55" i="1"/>
  <c r="S55" i="1"/>
  <c r="V54" i="1"/>
  <c r="S54" i="1"/>
  <c r="V53" i="1"/>
  <c r="S53" i="1"/>
  <c r="V26" i="1"/>
  <c r="S26" i="1"/>
  <c r="V25" i="1"/>
  <c r="S25" i="1"/>
  <c r="V24" i="1"/>
  <c r="S24" i="1"/>
  <c r="V23" i="1"/>
  <c r="S23" i="1"/>
  <c r="V81" i="1"/>
  <c r="S81" i="1"/>
  <c r="V80" i="1"/>
  <c r="S80" i="1"/>
  <c r="V79" i="1"/>
  <c r="S79" i="1"/>
  <c r="V78" i="1"/>
  <c r="V82" i="1" s="1"/>
  <c r="S78" i="1"/>
  <c r="V96" i="1"/>
  <c r="S96" i="1"/>
  <c r="V95" i="1"/>
  <c r="S95" i="1"/>
  <c r="V94" i="1"/>
  <c r="S94" i="1"/>
  <c r="V93" i="1"/>
  <c r="S93" i="1"/>
  <c r="V91" i="1"/>
  <c r="S91" i="1"/>
  <c r="V90" i="1"/>
  <c r="S90" i="1"/>
  <c r="V89" i="1"/>
  <c r="S89" i="1"/>
  <c r="V88" i="1"/>
  <c r="S88" i="1"/>
  <c r="V11" i="1"/>
  <c r="S11" i="1"/>
  <c r="V10" i="1"/>
  <c r="S10" i="1"/>
  <c r="V9" i="1"/>
  <c r="S9" i="1"/>
  <c r="V8" i="1"/>
  <c r="S8" i="1"/>
  <c r="V6" i="1"/>
  <c r="S6" i="1"/>
  <c r="V5" i="1"/>
  <c r="S5" i="1"/>
  <c r="V4" i="1"/>
  <c r="S4" i="1"/>
  <c r="V3" i="1"/>
  <c r="S3" i="1"/>
  <c r="V116" i="1"/>
  <c r="S116" i="1"/>
  <c r="V115" i="1"/>
  <c r="S115" i="1"/>
  <c r="V114" i="1"/>
  <c r="S114" i="1"/>
  <c r="V113" i="1"/>
  <c r="S113" i="1"/>
  <c r="V31" i="1"/>
  <c r="S31" i="1"/>
  <c r="V30" i="1"/>
  <c r="S30" i="1"/>
  <c r="V29" i="1"/>
  <c r="S29" i="1"/>
  <c r="V28" i="1"/>
  <c r="S28" i="1"/>
  <c r="V61" i="1"/>
  <c r="S61" i="1"/>
  <c r="V60" i="1"/>
  <c r="S60" i="1"/>
  <c r="V59" i="1"/>
  <c r="S59" i="1"/>
  <c r="V58" i="1"/>
  <c r="S58" i="1"/>
  <c r="V106" i="1"/>
  <c r="S106" i="1"/>
  <c r="V105" i="1"/>
  <c r="S105" i="1"/>
  <c r="V104" i="1"/>
  <c r="S104" i="1"/>
  <c r="V103" i="1"/>
  <c r="S103" i="1"/>
  <c r="V126" i="1"/>
  <c r="S126" i="1"/>
  <c r="V125" i="1"/>
  <c r="S125" i="1"/>
  <c r="V124" i="1"/>
  <c r="S124" i="1"/>
  <c r="V123" i="1"/>
  <c r="S123" i="1"/>
  <c r="V101" i="1"/>
  <c r="S101" i="1"/>
  <c r="V100" i="1"/>
  <c r="S100" i="1"/>
  <c r="V99" i="1"/>
  <c r="S99" i="1"/>
  <c r="V98" i="1"/>
  <c r="S98" i="1"/>
  <c r="V141" i="1"/>
  <c r="S141" i="1"/>
  <c r="V140" i="1"/>
  <c r="S140" i="1"/>
  <c r="V139" i="1"/>
  <c r="S139" i="1"/>
  <c r="V138" i="1"/>
  <c r="S138" i="1"/>
  <c r="H15" i="10"/>
  <c r="H14" i="10"/>
  <c r="G17" i="10" s="1"/>
  <c r="U3" i="114"/>
  <c r="S3" i="72"/>
  <c r="Q45" i="116"/>
  <c r="Q44" i="116"/>
  <c r="Q43" i="116"/>
  <c r="Q42" i="116"/>
  <c r="Q41" i="116"/>
  <c r="Q40" i="116"/>
  <c r="Q39" i="116"/>
  <c r="Q38" i="116"/>
  <c r="Q37" i="116"/>
  <c r="Q36" i="116"/>
  <c r="Q35" i="116"/>
  <c r="Q34" i="116"/>
  <c r="Q33" i="116"/>
  <c r="Q32" i="116"/>
  <c r="Q31" i="116"/>
  <c r="Q30" i="116"/>
  <c r="Q29" i="116"/>
  <c r="Q28" i="116"/>
  <c r="Q27" i="116"/>
  <c r="Q26" i="116"/>
  <c r="Q25" i="116"/>
  <c r="Q24" i="116"/>
  <c r="Q23" i="116"/>
  <c r="Q22" i="116"/>
  <c r="Q21" i="116"/>
  <c r="Q20" i="116"/>
  <c r="Q19" i="116"/>
  <c r="Q18" i="116"/>
  <c r="Q17" i="116"/>
  <c r="Q16" i="116"/>
  <c r="Q15" i="116"/>
  <c r="Q14" i="116"/>
  <c r="Q13" i="116"/>
  <c r="Q12" i="116"/>
  <c r="Q11" i="116"/>
  <c r="Q10" i="116"/>
  <c r="Q9" i="116"/>
  <c r="Q8" i="116"/>
  <c r="Q7" i="116"/>
  <c r="Q6" i="116"/>
  <c r="Q45" i="115"/>
  <c r="Q44" i="115"/>
  <c r="Q43" i="115"/>
  <c r="Q42" i="115"/>
  <c r="Q41" i="115"/>
  <c r="Q40" i="115"/>
  <c r="Q39" i="115"/>
  <c r="Q38" i="115"/>
  <c r="Q37" i="115"/>
  <c r="Q36" i="115"/>
  <c r="Q35" i="115"/>
  <c r="Q34" i="115"/>
  <c r="Q33" i="115"/>
  <c r="Q32" i="115"/>
  <c r="Q31" i="115"/>
  <c r="Q30" i="115"/>
  <c r="Q29" i="115"/>
  <c r="Q28" i="115"/>
  <c r="Q27" i="115"/>
  <c r="Q26" i="115"/>
  <c r="Q25" i="115"/>
  <c r="Q24" i="115"/>
  <c r="Q23" i="115"/>
  <c r="Q22" i="115"/>
  <c r="Q21" i="115"/>
  <c r="Q20" i="115"/>
  <c r="Q19" i="115"/>
  <c r="Q18" i="115"/>
  <c r="Q17" i="115"/>
  <c r="Q16" i="115"/>
  <c r="Q15" i="115"/>
  <c r="Q14" i="115"/>
  <c r="Q13" i="115"/>
  <c r="Q12" i="115"/>
  <c r="Q11" i="115"/>
  <c r="Q10" i="115"/>
  <c r="Q9" i="115"/>
  <c r="Q8" i="115"/>
  <c r="Q7" i="115"/>
  <c r="Q6" i="115"/>
  <c r="Q45" i="114"/>
  <c r="Q44" i="114"/>
  <c r="Q43" i="114"/>
  <c r="Q42" i="114"/>
  <c r="Q41" i="114"/>
  <c r="Q40" i="114"/>
  <c r="Q39" i="114"/>
  <c r="Q38" i="114"/>
  <c r="Q37" i="114"/>
  <c r="Q36" i="114"/>
  <c r="Q35" i="114"/>
  <c r="Q34" i="114"/>
  <c r="Q33" i="114"/>
  <c r="Q32" i="114"/>
  <c r="Q31" i="114"/>
  <c r="Q30" i="114"/>
  <c r="Q29" i="114"/>
  <c r="Q28" i="114"/>
  <c r="Q27" i="114"/>
  <c r="Q26" i="114"/>
  <c r="Q25" i="114"/>
  <c r="Q24" i="114"/>
  <c r="Q23" i="114"/>
  <c r="Q22" i="114"/>
  <c r="Q21" i="114"/>
  <c r="Q20" i="114"/>
  <c r="Q19" i="114"/>
  <c r="Q18" i="114"/>
  <c r="Q17" i="114"/>
  <c r="Q16" i="114"/>
  <c r="Q15" i="114"/>
  <c r="Q14" i="114"/>
  <c r="Q13" i="114"/>
  <c r="Q12" i="114"/>
  <c r="Q11" i="114"/>
  <c r="Q10" i="114"/>
  <c r="Q9" i="114"/>
  <c r="Q8" i="114"/>
  <c r="Q7" i="114"/>
  <c r="Q6" i="114"/>
  <c r="Q45" i="113"/>
  <c r="Q44" i="113"/>
  <c r="Q43" i="113"/>
  <c r="Q42" i="113"/>
  <c r="Q41" i="113"/>
  <c r="Q40" i="113"/>
  <c r="Q39" i="113"/>
  <c r="Q38" i="113"/>
  <c r="Q37" i="113"/>
  <c r="Q36" i="113"/>
  <c r="Q35" i="113"/>
  <c r="Q34" i="113"/>
  <c r="Q33" i="113"/>
  <c r="Q32" i="113"/>
  <c r="Q31" i="113"/>
  <c r="Q30" i="113"/>
  <c r="Q29" i="113"/>
  <c r="Q28" i="113"/>
  <c r="Q27" i="113"/>
  <c r="Q26" i="113"/>
  <c r="Q25" i="113"/>
  <c r="Q24" i="113"/>
  <c r="Q23" i="113"/>
  <c r="Q22" i="113"/>
  <c r="Q21" i="113"/>
  <c r="Q20" i="113"/>
  <c r="Q19" i="113"/>
  <c r="Q18" i="113"/>
  <c r="Q17" i="113"/>
  <c r="Q16" i="113"/>
  <c r="Q15" i="113"/>
  <c r="Q14" i="113"/>
  <c r="Q13" i="113"/>
  <c r="Q12" i="113"/>
  <c r="Q11" i="113"/>
  <c r="Q10" i="113"/>
  <c r="Q9" i="113"/>
  <c r="Q8" i="113"/>
  <c r="Q7" i="113"/>
  <c r="Q6" i="113"/>
  <c r="Q45" i="112"/>
  <c r="Q44" i="112"/>
  <c r="Q43" i="112"/>
  <c r="Q42" i="112"/>
  <c r="Q41" i="112"/>
  <c r="Q40" i="112"/>
  <c r="Q39" i="112"/>
  <c r="Q38" i="112"/>
  <c r="Q37" i="112"/>
  <c r="Q36" i="112"/>
  <c r="Q35" i="112"/>
  <c r="Q34" i="112"/>
  <c r="Q33" i="112"/>
  <c r="Q32" i="112"/>
  <c r="Q31" i="112"/>
  <c r="Q30" i="112"/>
  <c r="Q21" i="112"/>
  <c r="Q20" i="112"/>
  <c r="Q19" i="112"/>
  <c r="Q18" i="112"/>
  <c r="Q17" i="112"/>
  <c r="Q16" i="112"/>
  <c r="Q15" i="112"/>
  <c r="Q14" i="112"/>
  <c r="Q13" i="112"/>
  <c r="Q12" i="112"/>
  <c r="Q11" i="112"/>
  <c r="Q10" i="112"/>
  <c r="Q9" i="112"/>
  <c r="Q8" i="112"/>
  <c r="Q7" i="112"/>
  <c r="Q6" i="112"/>
  <c r="Q45" i="108"/>
  <c r="Q44" i="108"/>
  <c r="Q43" i="108"/>
  <c r="Q42" i="108"/>
  <c r="Q41" i="108"/>
  <c r="Q40" i="108"/>
  <c r="Q39" i="108"/>
  <c r="Q38" i="108"/>
  <c r="Q37" i="108"/>
  <c r="Q36" i="108"/>
  <c r="Q35" i="108"/>
  <c r="Q34" i="108"/>
  <c r="Q33" i="108"/>
  <c r="Q32" i="108"/>
  <c r="Q31" i="108"/>
  <c r="Q30" i="108"/>
  <c r="Q29" i="108"/>
  <c r="Q28" i="108"/>
  <c r="Q27" i="108"/>
  <c r="Q26" i="108"/>
  <c r="Q25" i="108"/>
  <c r="Q24" i="108"/>
  <c r="Q23" i="108"/>
  <c r="Q22" i="108"/>
  <c r="Q21" i="108"/>
  <c r="Q20" i="108"/>
  <c r="Q19" i="108"/>
  <c r="Q18" i="108"/>
  <c r="Q17" i="108"/>
  <c r="Q16" i="108"/>
  <c r="Q15" i="108"/>
  <c r="Q14" i="108"/>
  <c r="Q13" i="108"/>
  <c r="Q12" i="108"/>
  <c r="Q11" i="108"/>
  <c r="Q10" i="108"/>
  <c r="Q9" i="108"/>
  <c r="Q8" i="108"/>
  <c r="Q7" i="108"/>
  <c r="Q6" i="108"/>
  <c r="Q45" i="107"/>
  <c r="Q44" i="107"/>
  <c r="Q43" i="107"/>
  <c r="Q42" i="107"/>
  <c r="Q41" i="107"/>
  <c r="Q40" i="107"/>
  <c r="Q39" i="107"/>
  <c r="Q38" i="107"/>
  <c r="Q37" i="107"/>
  <c r="Q36" i="107"/>
  <c r="Q35" i="107"/>
  <c r="Q34" i="107"/>
  <c r="Q33" i="107"/>
  <c r="Q32" i="107"/>
  <c r="Q31" i="107"/>
  <c r="Q30" i="107"/>
  <c r="Q29" i="107"/>
  <c r="Q28" i="107"/>
  <c r="Q27" i="107"/>
  <c r="Q26" i="107"/>
  <c r="Q25" i="107"/>
  <c r="Q24" i="107"/>
  <c r="Q23" i="107"/>
  <c r="Q22" i="107"/>
  <c r="Q21" i="107"/>
  <c r="Q20" i="107"/>
  <c r="Q19" i="107"/>
  <c r="Q18" i="107"/>
  <c r="Q17" i="107"/>
  <c r="Q16" i="107"/>
  <c r="Q15" i="107"/>
  <c r="Q14" i="107"/>
  <c r="Q13" i="107"/>
  <c r="Q12" i="107"/>
  <c r="Q11" i="107"/>
  <c r="Q10" i="107"/>
  <c r="Q9" i="107"/>
  <c r="Q8" i="107"/>
  <c r="Q7" i="107"/>
  <c r="Q6" i="107"/>
  <c r="Q13" i="81"/>
  <c r="Q14" i="81"/>
  <c r="Q45" i="105"/>
  <c r="Q44" i="105"/>
  <c r="Q43" i="105"/>
  <c r="Q42" i="105"/>
  <c r="Q41" i="105"/>
  <c r="Q40" i="105"/>
  <c r="Q39" i="105"/>
  <c r="Q38" i="105"/>
  <c r="Q37" i="105"/>
  <c r="Q36" i="105"/>
  <c r="Q35" i="105"/>
  <c r="Q34" i="105"/>
  <c r="Q33" i="105"/>
  <c r="Q32" i="105"/>
  <c r="Q31" i="105"/>
  <c r="Q30" i="105"/>
  <c r="Q29" i="105"/>
  <c r="Q28" i="105"/>
  <c r="Q27" i="105"/>
  <c r="Q26" i="105"/>
  <c r="Q25" i="105"/>
  <c r="Q24" i="105"/>
  <c r="Q23" i="105"/>
  <c r="Q22" i="105"/>
  <c r="Q21" i="105"/>
  <c r="Q20" i="105"/>
  <c r="Q19" i="105"/>
  <c r="Q18" i="105"/>
  <c r="Q17" i="105"/>
  <c r="Q16" i="105"/>
  <c r="Q15" i="105"/>
  <c r="Q14" i="105"/>
  <c r="Q13" i="105"/>
  <c r="Q12" i="105"/>
  <c r="Q11" i="105"/>
  <c r="Q10" i="105"/>
  <c r="Q9" i="105"/>
  <c r="Q8" i="105"/>
  <c r="Q7" i="105"/>
  <c r="Q6" i="105"/>
  <c r="Q45" i="103"/>
  <c r="Q44" i="103"/>
  <c r="Q43" i="103"/>
  <c r="Q42" i="103"/>
  <c r="Q41" i="103"/>
  <c r="Q40" i="103"/>
  <c r="Q39" i="103"/>
  <c r="Q38" i="103"/>
  <c r="Q37" i="103"/>
  <c r="Q36" i="103"/>
  <c r="Q35" i="103"/>
  <c r="Q34" i="103"/>
  <c r="Q33" i="103"/>
  <c r="Q32" i="103"/>
  <c r="Q31" i="103"/>
  <c r="Q30" i="103"/>
  <c r="Q29" i="103"/>
  <c r="Q28" i="103"/>
  <c r="Q27" i="103"/>
  <c r="Q26" i="103"/>
  <c r="Q25" i="103"/>
  <c r="Q24" i="103"/>
  <c r="Q23" i="103"/>
  <c r="Q22" i="103"/>
  <c r="Q12" i="103"/>
  <c r="Q21" i="103"/>
  <c r="Q14" i="103"/>
  <c r="Q17" i="103"/>
  <c r="Q13" i="103"/>
  <c r="Q20" i="103"/>
  <c r="Q6" i="103"/>
  <c r="Q7" i="103"/>
  <c r="Q15" i="103"/>
  <c r="Q18" i="103"/>
  <c r="Q9" i="103"/>
  <c r="Q8" i="103"/>
  <c r="Q11" i="103"/>
  <c r="Q10" i="103"/>
  <c r="Q19" i="103"/>
  <c r="Q16" i="103"/>
  <c r="Q45" i="88"/>
  <c r="Q44" i="88"/>
  <c r="Q43" i="88"/>
  <c r="Q42" i="88"/>
  <c r="Q41" i="88"/>
  <c r="Q40" i="88"/>
  <c r="Q39" i="88"/>
  <c r="Q38" i="88"/>
  <c r="Q37" i="88"/>
  <c r="Q36" i="88"/>
  <c r="Q35" i="88"/>
  <c r="Q34" i="88"/>
  <c r="Q33" i="88"/>
  <c r="Q32" i="88"/>
  <c r="Q31" i="88"/>
  <c r="Q30" i="88"/>
  <c r="Q29" i="88"/>
  <c r="Q28" i="88"/>
  <c r="Q27" i="88"/>
  <c r="Q26" i="88"/>
  <c r="Q25" i="88"/>
  <c r="Q24" i="88"/>
  <c r="Q23" i="88"/>
  <c r="Q22" i="88"/>
  <c r="Q7" i="88"/>
  <c r="Q6" i="88"/>
  <c r="Q8" i="88"/>
  <c r="Q13" i="88"/>
  <c r="Q11" i="88"/>
  <c r="Q10" i="88"/>
  <c r="Q9" i="88"/>
  <c r="Q12" i="88"/>
  <c r="Q16" i="88"/>
  <c r="Q19" i="88"/>
  <c r="Q17" i="88"/>
  <c r="Q14" i="88"/>
  <c r="Q21" i="88"/>
  <c r="Q20" i="88"/>
  <c r="Q15" i="88"/>
  <c r="Q18" i="88"/>
  <c r="Q45" i="87"/>
  <c r="Q44" i="87"/>
  <c r="Q43" i="87"/>
  <c r="Q42" i="87"/>
  <c r="Q41" i="87"/>
  <c r="Q40" i="87"/>
  <c r="Q39" i="87"/>
  <c r="Q38" i="87"/>
  <c r="Q37" i="87"/>
  <c r="Q36" i="87"/>
  <c r="Q35" i="87"/>
  <c r="Q34" i="87"/>
  <c r="Q33" i="87"/>
  <c r="Q32" i="87"/>
  <c r="Q31" i="87"/>
  <c r="Q30" i="87"/>
  <c r="Q29" i="87"/>
  <c r="Q28" i="87"/>
  <c r="Q27" i="87"/>
  <c r="Q26" i="87"/>
  <c r="Q25" i="87"/>
  <c r="Q24" i="87"/>
  <c r="Q23" i="87"/>
  <c r="Q22" i="87"/>
  <c r="Q21" i="87"/>
  <c r="Q20" i="87"/>
  <c r="Q19" i="87"/>
  <c r="Q18" i="87"/>
  <c r="Q13" i="87"/>
  <c r="Q10" i="87"/>
  <c r="Q12" i="87"/>
  <c r="Q16" i="87"/>
  <c r="Q9" i="87"/>
  <c r="Q15" i="87"/>
  <c r="Q6" i="87"/>
  <c r="W3" i="87"/>
  <c r="Q8" i="87"/>
  <c r="Q11" i="87"/>
  <c r="Q14" i="87"/>
  <c r="Q17" i="87"/>
  <c r="Q7" i="87"/>
  <c r="Q45" i="84"/>
  <c r="Q44" i="84"/>
  <c r="Q43" i="84"/>
  <c r="Q42" i="84"/>
  <c r="Q41" i="84"/>
  <c r="Q40" i="84"/>
  <c r="Q39" i="84"/>
  <c r="Q38" i="84"/>
  <c r="Q37" i="84"/>
  <c r="Q36" i="84"/>
  <c r="Q35" i="84"/>
  <c r="Q34" i="84"/>
  <c r="Q33" i="84"/>
  <c r="Q32" i="84"/>
  <c r="Q31" i="84"/>
  <c r="Q30" i="84"/>
  <c r="Q29" i="84"/>
  <c r="Q28" i="84"/>
  <c r="Q27" i="84"/>
  <c r="Q26" i="84"/>
  <c r="Q25" i="84"/>
  <c r="Q24" i="84"/>
  <c r="Q23" i="84"/>
  <c r="Q22" i="84"/>
  <c r="Q21" i="84"/>
  <c r="Q20" i="84"/>
  <c r="Q19" i="84"/>
  <c r="Q18" i="84"/>
  <c r="Q10" i="84"/>
  <c r="Q12" i="84"/>
  <c r="Q16" i="84"/>
  <c r="Q13" i="84"/>
  <c r="Q15" i="84"/>
  <c r="Q7" i="84"/>
  <c r="Q6" i="84"/>
  <c r="Q8" i="84"/>
  <c r="Q17" i="84"/>
  <c r="Q11" i="84"/>
  <c r="W3" i="84"/>
  <c r="Q9" i="84"/>
  <c r="Q14" i="84"/>
  <c r="Q45" i="83"/>
  <c r="Q44" i="83"/>
  <c r="Q43" i="83"/>
  <c r="Q42" i="83"/>
  <c r="Q41" i="83"/>
  <c r="Q40" i="83"/>
  <c r="Q39" i="83"/>
  <c r="Q38" i="83"/>
  <c r="Q37" i="83"/>
  <c r="Q36" i="83"/>
  <c r="Q35" i="83"/>
  <c r="Q34" i="83"/>
  <c r="Q33" i="83"/>
  <c r="Q32" i="83"/>
  <c r="Q31" i="83"/>
  <c r="Q30" i="83"/>
  <c r="Q29" i="83"/>
  <c r="Q28" i="83"/>
  <c r="Q27" i="83"/>
  <c r="Q26" i="83"/>
  <c r="Q19" i="83"/>
  <c r="Q12" i="83"/>
  <c r="Q15" i="83"/>
  <c r="Q10" i="83"/>
  <c r="Q14" i="83"/>
  <c r="Q24" i="83"/>
  <c r="Q20" i="83"/>
  <c r="Q18" i="83"/>
  <c r="Q25" i="83"/>
  <c r="Q21" i="83"/>
  <c r="Q23" i="83"/>
  <c r="Q22" i="83"/>
  <c r="Q8" i="83"/>
  <c r="Q9" i="83"/>
  <c r="Q11" i="83"/>
  <c r="Q17" i="83"/>
  <c r="Q7" i="83"/>
  <c r="Q13" i="83"/>
  <c r="Q16" i="83"/>
  <c r="Q6" i="83"/>
  <c r="V16" i="83" s="1"/>
  <c r="Q45" i="81"/>
  <c r="Q44" i="81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Q26" i="81"/>
  <c r="Q25" i="81"/>
  <c r="Q24" i="81"/>
  <c r="Q23" i="81"/>
  <c r="Q22" i="81"/>
  <c r="Q18" i="81"/>
  <c r="Q19" i="81"/>
  <c r="Q20" i="81"/>
  <c r="Q15" i="81"/>
  <c r="Q9" i="81"/>
  <c r="Q17" i="81"/>
  <c r="Q11" i="81"/>
  <c r="Q7" i="81"/>
  <c r="Q10" i="81"/>
  <c r="Q8" i="81"/>
  <c r="Q21" i="81"/>
  <c r="Q12" i="81"/>
  <c r="Q6" i="81"/>
  <c r="Q16" i="81"/>
  <c r="Q45" i="80"/>
  <c r="Q44" i="80"/>
  <c r="Q43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Q24" i="80"/>
  <c r="Q23" i="80"/>
  <c r="Q22" i="80"/>
  <c r="Q21" i="80"/>
  <c r="Q20" i="80"/>
  <c r="Q19" i="80"/>
  <c r="Q18" i="80"/>
  <c r="Q17" i="80"/>
  <c r="Q16" i="80"/>
  <c r="Q15" i="80"/>
  <c r="Q14" i="80"/>
  <c r="Q13" i="80"/>
  <c r="Q12" i="80"/>
  <c r="Q11" i="80"/>
  <c r="Q10" i="80"/>
  <c r="Q9" i="80"/>
  <c r="Q8" i="80"/>
  <c r="Q7" i="80"/>
  <c r="Q6" i="80"/>
  <c r="Q45" i="79"/>
  <c r="Q44" i="79"/>
  <c r="Q43" i="79"/>
  <c r="Q42" i="79"/>
  <c r="Q41" i="79"/>
  <c r="Q40" i="79"/>
  <c r="Q39" i="79"/>
  <c r="Q38" i="79"/>
  <c r="Q37" i="79"/>
  <c r="Q36" i="79"/>
  <c r="Q35" i="79"/>
  <c r="Q34" i="79"/>
  <c r="Q33" i="79"/>
  <c r="Q32" i="79"/>
  <c r="Q31" i="79"/>
  <c r="Q30" i="79"/>
  <c r="Q29" i="79"/>
  <c r="Q28" i="79"/>
  <c r="Q27" i="79"/>
  <c r="Q26" i="79"/>
  <c r="Q25" i="79"/>
  <c r="Q24" i="79"/>
  <c r="Q23" i="79"/>
  <c r="Q22" i="79"/>
  <c r="Q21" i="79"/>
  <c r="Q20" i="79"/>
  <c r="Q19" i="79"/>
  <c r="Q18" i="79"/>
  <c r="Q17" i="79"/>
  <c r="Q16" i="79"/>
  <c r="Q15" i="79"/>
  <c r="Q14" i="79"/>
  <c r="Q13" i="79"/>
  <c r="Q12" i="79"/>
  <c r="Q11" i="79"/>
  <c r="Q10" i="79"/>
  <c r="Q9" i="79"/>
  <c r="Q8" i="79"/>
  <c r="Q7" i="79"/>
  <c r="Q6" i="79"/>
  <c r="Q45" i="77"/>
  <c r="Q44" i="77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Q24" i="77"/>
  <c r="Q23" i="77"/>
  <c r="Q22" i="77"/>
  <c r="Q21" i="77"/>
  <c r="Q20" i="77"/>
  <c r="Q19" i="77"/>
  <c r="Q18" i="77"/>
  <c r="Q16" i="77"/>
  <c r="Q9" i="77"/>
  <c r="Q17" i="77"/>
  <c r="Q15" i="77"/>
  <c r="Q11" i="77"/>
  <c r="Q14" i="77"/>
  <c r="Q12" i="77"/>
  <c r="Q13" i="77"/>
  <c r="Q8" i="77"/>
  <c r="Q7" i="77"/>
  <c r="Q10" i="77"/>
  <c r="Q6" i="77"/>
  <c r="V14" i="77" s="1"/>
  <c r="Q45" i="76"/>
  <c r="Q44" i="76"/>
  <c r="Q43" i="76"/>
  <c r="Q42" i="76"/>
  <c r="Q41" i="76"/>
  <c r="Q40" i="76"/>
  <c r="Q39" i="76"/>
  <c r="Q38" i="76"/>
  <c r="Q37" i="76"/>
  <c r="Q36" i="76"/>
  <c r="Q35" i="76"/>
  <c r="Q34" i="76"/>
  <c r="Q33" i="76"/>
  <c r="Q32" i="76"/>
  <c r="Q31" i="76"/>
  <c r="Q30" i="76"/>
  <c r="Q29" i="76"/>
  <c r="Q28" i="76"/>
  <c r="Q27" i="76"/>
  <c r="Q26" i="76"/>
  <c r="Q25" i="76"/>
  <c r="Q24" i="76"/>
  <c r="Q23" i="76"/>
  <c r="Q22" i="76"/>
  <c r="Q21" i="76"/>
  <c r="Q19" i="76"/>
  <c r="Q13" i="76"/>
  <c r="Q16" i="76"/>
  <c r="Q14" i="76"/>
  <c r="Q15" i="76"/>
  <c r="Q10" i="76"/>
  <c r="Q6" i="76"/>
  <c r="Q20" i="76"/>
  <c r="Q11" i="76"/>
  <c r="Q17" i="76"/>
  <c r="Q18" i="76"/>
  <c r="Q8" i="76"/>
  <c r="Q7" i="76"/>
  <c r="Q12" i="76"/>
  <c r="Q9" i="76"/>
  <c r="Q45" i="73"/>
  <c r="Q44" i="73"/>
  <c r="Q43" i="73"/>
  <c r="Q42" i="73"/>
  <c r="Q41" i="73"/>
  <c r="Q40" i="73"/>
  <c r="Q39" i="73"/>
  <c r="Q38" i="73"/>
  <c r="Q37" i="73"/>
  <c r="Q36" i="73"/>
  <c r="Q35" i="73"/>
  <c r="Q34" i="73"/>
  <c r="Q33" i="73"/>
  <c r="Q32" i="73"/>
  <c r="Q31" i="73"/>
  <c r="Q30" i="73"/>
  <c r="Q29" i="73"/>
  <c r="Q28" i="73"/>
  <c r="Q27" i="73"/>
  <c r="Q26" i="73"/>
  <c r="Q25" i="73"/>
  <c r="Q24" i="73"/>
  <c r="Q23" i="73"/>
  <c r="Q22" i="73"/>
  <c r="Q9" i="73"/>
  <c r="Q6" i="73"/>
  <c r="Q16" i="73"/>
  <c r="Q8" i="73"/>
  <c r="Q7" i="73"/>
  <c r="Q13" i="73"/>
  <c r="Q12" i="73"/>
  <c r="Q20" i="73"/>
  <c r="Q11" i="73"/>
  <c r="Q14" i="73"/>
  <c r="Q21" i="73"/>
  <c r="Q10" i="73"/>
  <c r="Q17" i="73"/>
  <c r="Q19" i="73"/>
  <c r="Q15" i="73"/>
  <c r="Q18" i="73"/>
  <c r="Q45" i="72"/>
  <c r="Q44" i="72"/>
  <c r="Q43" i="72"/>
  <c r="Q42" i="72"/>
  <c r="Q41" i="72"/>
  <c r="Q40" i="72"/>
  <c r="Q39" i="72"/>
  <c r="Q38" i="72"/>
  <c r="Q37" i="72"/>
  <c r="Q36" i="72"/>
  <c r="Q35" i="72"/>
  <c r="Q34" i="72"/>
  <c r="Q33" i="72"/>
  <c r="Q32" i="72"/>
  <c r="Q31" i="72"/>
  <c r="Q30" i="72"/>
  <c r="Q29" i="72"/>
  <c r="Q28" i="72"/>
  <c r="Q27" i="72"/>
  <c r="Q26" i="72"/>
  <c r="Q22" i="72"/>
  <c r="Q21" i="72"/>
  <c r="Q8" i="72"/>
  <c r="Q24" i="72"/>
  <c r="Q25" i="72"/>
  <c r="Q10" i="72"/>
  <c r="Q14" i="72"/>
  <c r="Q15" i="72"/>
  <c r="Q16" i="72"/>
  <c r="Q23" i="72"/>
  <c r="Q17" i="72"/>
  <c r="Q19" i="72"/>
  <c r="Q9" i="72"/>
  <c r="Q13" i="72"/>
  <c r="Q7" i="72"/>
  <c r="Q6" i="72"/>
  <c r="Q20" i="72"/>
  <c r="Q11" i="72"/>
  <c r="Q12" i="72"/>
  <c r="Q18" i="72"/>
  <c r="Q45" i="67"/>
  <c r="Q44" i="67"/>
  <c r="Q43" i="67"/>
  <c r="Q42" i="67"/>
  <c r="Q41" i="67"/>
  <c r="Q40" i="67"/>
  <c r="Q39" i="67"/>
  <c r="Q38" i="67"/>
  <c r="Q37" i="67"/>
  <c r="Q36" i="67"/>
  <c r="Q35" i="67"/>
  <c r="Q34" i="67"/>
  <c r="Q33" i="67"/>
  <c r="Q32" i="67"/>
  <c r="Q31" i="67"/>
  <c r="Q30" i="67"/>
  <c r="Q29" i="67"/>
  <c r="Q28" i="67"/>
  <c r="Q27" i="67"/>
  <c r="Q26" i="67"/>
  <c r="Q15" i="67"/>
  <c r="Q19" i="67"/>
  <c r="Q11" i="67"/>
  <c r="Q25" i="67"/>
  <c r="Q23" i="67"/>
  <c r="Q12" i="67"/>
  <c r="Q10" i="67"/>
  <c r="Q22" i="67"/>
  <c r="Q18" i="67"/>
  <c r="Q16" i="67"/>
  <c r="Q14" i="67"/>
  <c r="Q7" i="67"/>
  <c r="Q13" i="67"/>
  <c r="U15" i="67" s="1"/>
  <c r="Q24" i="67"/>
  <c r="Q21" i="67"/>
  <c r="Q17" i="67"/>
  <c r="Q8" i="67"/>
  <c r="Q20" i="67"/>
  <c r="Q6" i="67"/>
  <c r="Q9" i="67"/>
  <c r="Q45" i="66"/>
  <c r="Q44" i="66"/>
  <c r="Q43" i="66"/>
  <c r="Q42" i="66"/>
  <c r="Q41" i="66"/>
  <c r="Q40" i="66"/>
  <c r="Q39" i="66"/>
  <c r="Q38" i="66"/>
  <c r="Q37" i="66"/>
  <c r="Q36" i="66"/>
  <c r="Q35" i="66"/>
  <c r="Q34" i="66"/>
  <c r="Q33" i="66"/>
  <c r="Q32" i="66"/>
  <c r="Q31" i="66"/>
  <c r="Q30" i="66"/>
  <c r="Q29" i="66"/>
  <c r="Q28" i="66"/>
  <c r="Q27" i="66"/>
  <c r="Q26" i="66"/>
  <c r="Q25" i="66"/>
  <c r="Q24" i="66"/>
  <c r="Q23" i="66"/>
  <c r="Q22" i="66"/>
  <c r="Q20" i="66"/>
  <c r="Q12" i="66"/>
  <c r="Q11" i="66"/>
  <c r="Q8" i="66"/>
  <c r="Q14" i="66"/>
  <c r="Q13" i="66"/>
  <c r="Q10" i="66"/>
  <c r="Q19" i="66"/>
  <c r="Q16" i="66"/>
  <c r="Q21" i="66"/>
  <c r="Q18" i="66"/>
  <c r="Q17" i="66"/>
  <c r="Q6" i="66"/>
  <c r="T17" i="66" s="1"/>
  <c r="Q9" i="66"/>
  <c r="Q7" i="66"/>
  <c r="Q15" i="66"/>
  <c r="U3" i="88"/>
  <c r="S3" i="80"/>
  <c r="S3" i="113"/>
  <c r="T6" i="2"/>
  <c r="W12" i="2"/>
  <c r="W14" i="2"/>
  <c r="T24" i="2"/>
  <c r="T10" i="2"/>
  <c r="W6" i="2"/>
  <c r="W76" i="2"/>
  <c r="W72" i="2"/>
  <c r="T44" i="2"/>
  <c r="T62" i="2"/>
  <c r="W28" i="2"/>
  <c r="T56" i="2"/>
  <c r="W78" i="2"/>
  <c r="T26" i="2"/>
  <c r="W46" i="2"/>
  <c r="W60" i="2"/>
  <c r="W74" i="2"/>
  <c r="W66" i="2"/>
  <c r="W8" i="2"/>
  <c r="W10" i="2"/>
  <c r="T60" i="2"/>
  <c r="W3" i="73" l="1"/>
  <c r="U3" i="77"/>
  <c r="U3" i="112"/>
  <c r="W3" i="114"/>
  <c r="S3" i="88"/>
  <c r="U3" i="120"/>
  <c r="U14" i="118"/>
  <c r="U3" i="80"/>
  <c r="W3" i="113"/>
  <c r="S3" i="118"/>
  <c r="W3" i="120"/>
  <c r="V18" i="76"/>
  <c r="S3" i="103"/>
  <c r="W3" i="107"/>
  <c r="U19" i="115"/>
  <c r="W3" i="67"/>
  <c r="S3" i="84"/>
  <c r="W3" i="108"/>
  <c r="U3" i="119"/>
  <c r="S3" i="81"/>
  <c r="W3" i="121"/>
  <c r="T65" i="1"/>
  <c r="S3" i="76"/>
  <c r="U3" i="103"/>
  <c r="U3" i="107"/>
  <c r="U3" i="115"/>
  <c r="W3" i="115"/>
  <c r="S3" i="66"/>
  <c r="W3" i="112"/>
  <c r="W3" i="77"/>
  <c r="S3" i="77"/>
  <c r="W3" i="81"/>
  <c r="U3" i="67"/>
  <c r="S3" i="67"/>
  <c r="S3" i="119"/>
  <c r="V137" i="1"/>
  <c r="V67" i="1"/>
  <c r="V102" i="1"/>
  <c r="V32" i="1"/>
  <c r="V7" i="1"/>
  <c r="V92" i="1"/>
  <c r="T140" i="1"/>
  <c r="T100" i="1"/>
  <c r="T125" i="1"/>
  <c r="T60" i="1"/>
  <c r="T30" i="1"/>
  <c r="T95" i="1"/>
  <c r="T80" i="1"/>
  <c r="V142" i="1"/>
  <c r="V107" i="1"/>
  <c r="V62" i="1"/>
  <c r="V97" i="1"/>
  <c r="V57" i="1"/>
  <c r="T10" i="1"/>
  <c r="T25" i="1"/>
  <c r="T55" i="1"/>
  <c r="T50" i="1"/>
  <c r="T135" i="1"/>
  <c r="T115" i="1"/>
  <c r="T5" i="1"/>
  <c r="T90" i="1"/>
  <c r="V27" i="1"/>
  <c r="V112" i="1"/>
  <c r="V52" i="1"/>
  <c r="V22" i="1"/>
  <c r="V127" i="1"/>
  <c r="T105" i="1"/>
  <c r="V117" i="1"/>
  <c r="V12" i="1"/>
  <c r="T110" i="1"/>
  <c r="T20" i="1"/>
  <c r="W3" i="105"/>
  <c r="S3" i="105"/>
  <c r="U3" i="105"/>
  <c r="S3" i="87"/>
  <c r="U3" i="108"/>
  <c r="W3" i="66"/>
  <c r="U3" i="66"/>
  <c r="S3" i="115"/>
  <c r="U3" i="116"/>
  <c r="U3" i="76"/>
  <c r="W3" i="76"/>
  <c r="U3" i="83"/>
  <c r="S3" i="73"/>
  <c r="S3" i="107"/>
  <c r="S3" i="116"/>
  <c r="W3" i="103"/>
  <c r="S3" i="121"/>
  <c r="U3" i="121"/>
</calcChain>
</file>

<file path=xl/sharedStrings.xml><?xml version="1.0" encoding="utf-8"?>
<sst xmlns="http://schemas.openxmlformats.org/spreadsheetml/2006/main" count="2539" uniqueCount="243">
  <si>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</si>
  <si>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</si>
  <si>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</si>
  <si>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</si>
  <si>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</si>
  <si>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</si>
  <si>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</si>
  <si>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</si>
  <si>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</si>
  <si>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</si>
  <si>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</si>
  <si>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</si>
  <si>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</si>
  <si>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</si>
  <si>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</si>
  <si>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</si>
  <si>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</si>
  <si>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</si>
  <si>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</si>
  <si>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</si>
  <si>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</si>
  <si>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</si>
  <si>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</si>
  <si>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</si>
  <si>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</si>
  <si>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</si>
  <si>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</si>
  <si>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</si>
  <si>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</si>
  <si>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</si>
  <si>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RNA</t>
  </si>
  <si>
    <t>Totale</t>
  </si>
  <si>
    <t>SUONI D'ACQUA</t>
  </si>
  <si>
    <t>tot</t>
  </si>
  <si>
    <t>ALLEVATORE</t>
  </si>
  <si>
    <t>METALLI 4 SOGGETTI</t>
  </si>
  <si>
    <t>FLAUTI 4 SOGGETTI</t>
  </si>
  <si>
    <t>Cat.</t>
  </si>
  <si>
    <t>PT. tot.</t>
  </si>
  <si>
    <t>PREMIAZIONI CLUB</t>
  </si>
  <si>
    <t>MIGLIORE KLOKKENDE</t>
  </si>
  <si>
    <t>P,TI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</si>
  <si>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</si>
  <si>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</si>
  <si>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</si>
  <si>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</si>
  <si>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</si>
  <si>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</si>
  <si>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</si>
  <si>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</si>
  <si>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4°</t>
  </si>
  <si>
    <t>5°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</si>
  <si>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</si>
  <si>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</si>
  <si>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</si>
  <si>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</si>
  <si>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</si>
  <si>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</si>
  <si>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</si>
  <si>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BONFANTI ALESSANDRO</t>
  </si>
  <si>
    <t>648E</t>
  </si>
  <si>
    <t>AN20</t>
  </si>
  <si>
    <t>PEGORARI MAURO</t>
  </si>
  <si>
    <t>DI MAIO DIEGO</t>
  </si>
  <si>
    <t>260P</t>
  </si>
  <si>
    <t>NO</t>
  </si>
  <si>
    <t>BERTONI GIOVANNI</t>
  </si>
  <si>
    <t>09NZ</t>
  </si>
  <si>
    <t>GEROSA LUIGI</t>
  </si>
  <si>
    <t>633P</t>
  </si>
  <si>
    <t>PRETI ANGELO</t>
  </si>
  <si>
    <t>07RP</t>
  </si>
  <si>
    <t>DE06</t>
  </si>
  <si>
    <t>MIGLIORI 12 SOGGETTI</t>
  </si>
  <si>
    <t>SUONI D'ACQUA STAMM</t>
  </si>
  <si>
    <t xml:space="preserve">SUONI D'ACQUA COPPIE </t>
  </si>
  <si>
    <t>SUONI D'ACQUA SINGOLI</t>
  </si>
  <si>
    <t>P.TI</t>
  </si>
  <si>
    <t>DALLA VAELRIA FORTUNATO</t>
  </si>
  <si>
    <t>MARSON GIANLUCA</t>
  </si>
  <si>
    <t>03WH</t>
  </si>
  <si>
    <t>CAMPIONE RAZZA</t>
  </si>
  <si>
    <t xml:space="preserve">PREMIAZIONI SPECIALI </t>
  </si>
  <si>
    <t>MIGLIORI SUONI D'ACQUA STAMM</t>
  </si>
  <si>
    <t>MIGLIORI SUONI D'ACQUA COPPIE</t>
  </si>
  <si>
    <t>MIGLIORI SUONI D'ACQUA SINGOLI</t>
  </si>
  <si>
    <t>MIGLIORE KLOKKENDE SINGOLA</t>
  </si>
  <si>
    <t>PREMIAZIONE SPECIALE SOCI CLUB</t>
  </si>
  <si>
    <t>PREMIAZIONE SPECIALE GENERALE</t>
  </si>
  <si>
    <t>MIGLIORI METALLICI SU 6 SOGGETTI</t>
  </si>
  <si>
    <t>MIGLIORI FLAUTI SU 6 SOGGETTI</t>
  </si>
  <si>
    <t>MIGLIORI KLOKKENDE SU 6 SOGGETTI</t>
  </si>
  <si>
    <t>MIGLIORI BOLLENDE SU 6 SOGGETTI</t>
  </si>
  <si>
    <t>METALLI 6 SOGGETTI</t>
  </si>
  <si>
    <t>FLAUTI 6 SOGGETTI</t>
  </si>
  <si>
    <t>BOLLENDE  6 SOGGETTI</t>
  </si>
  <si>
    <t>KLOKKENDE 6 SOGGETTI</t>
  </si>
  <si>
    <t>CIATI RITA</t>
  </si>
  <si>
    <t>MIGLIORI 12 SOGGETTI SOCIO</t>
  </si>
  <si>
    <t>MIGLIORI 8 SOGGETTI SOCIO</t>
  </si>
  <si>
    <t>MIGLIORI 6 SOGGETTI SOCIO</t>
  </si>
  <si>
    <t>La premiazione maggiore dei gruppi esclude la minore</t>
  </si>
  <si>
    <t>MIGLIORI 8 SOGGETTI</t>
  </si>
  <si>
    <t>MIGLIORI 6 SOGGETTI</t>
  </si>
  <si>
    <t>A766</t>
  </si>
  <si>
    <t>BRESSAN Cristiano</t>
  </si>
  <si>
    <t>PATTARO Fiorenzo</t>
  </si>
  <si>
    <t>MABILIA Giuliano</t>
  </si>
  <si>
    <t>EW88</t>
  </si>
  <si>
    <t>PARODI Mauro</t>
  </si>
  <si>
    <t>663F</t>
  </si>
  <si>
    <t>GIUDICE</t>
  </si>
  <si>
    <t>MARSON UMBERTO</t>
  </si>
  <si>
    <t>MIGLIORI SUONI D'ACQUA SU 8 SOGGETTI SOCIO</t>
  </si>
  <si>
    <t>CANTO IN FESTA 2019-20 - FOI 30 gennaio/02 febbraio 2020</t>
  </si>
  <si>
    <t>Numero gabbia</t>
  </si>
  <si>
    <t>Sorteggio</t>
  </si>
  <si>
    <t>MARSON ERNESTO</t>
  </si>
  <si>
    <t>LT85</t>
  </si>
  <si>
    <t xml:space="preserve">Allevatore </t>
  </si>
  <si>
    <t>01ZL</t>
  </si>
  <si>
    <t>P.Tot</t>
  </si>
  <si>
    <t>NASKA FLORJAN</t>
  </si>
  <si>
    <t>19TC</t>
  </si>
  <si>
    <t>SINGOLO</t>
  </si>
  <si>
    <t>STAMM 1</t>
  </si>
  <si>
    <t>COPPIA 1</t>
  </si>
  <si>
    <t>COPPIA 2</t>
  </si>
  <si>
    <t>STAMM 2</t>
  </si>
  <si>
    <t>stamm</t>
  </si>
  <si>
    <t>coppie</t>
  </si>
  <si>
    <t>totale soggetti</t>
  </si>
  <si>
    <t>singoli</t>
  </si>
  <si>
    <t>ABBONDANZA Italo</t>
  </si>
  <si>
    <t>ABBALLE RANIERO</t>
  </si>
  <si>
    <t>CB69</t>
  </si>
  <si>
    <t>82SN</t>
  </si>
  <si>
    <t>GODENZI FRANCO</t>
  </si>
  <si>
    <t>H298</t>
  </si>
  <si>
    <t>MARINI UMBERTO</t>
  </si>
  <si>
    <t>517C</t>
  </si>
  <si>
    <t>MANCINI GIANFRANCO</t>
  </si>
  <si>
    <t>45SR</t>
  </si>
  <si>
    <t>MANCINO PASQUALE</t>
  </si>
  <si>
    <t>245X</t>
  </si>
  <si>
    <t>NOTO PAOLINO</t>
  </si>
  <si>
    <t>57BT</t>
  </si>
  <si>
    <t>MERLO LUCA</t>
  </si>
  <si>
    <t>91ZV</t>
  </si>
  <si>
    <t>NAPOLITANO PIETRO</t>
  </si>
  <si>
    <t>VS39</t>
  </si>
  <si>
    <t>STAMM 3</t>
  </si>
  <si>
    <t>STAMM 4</t>
  </si>
  <si>
    <t>STAMM 5</t>
  </si>
  <si>
    <t>STAMM 6</t>
  </si>
  <si>
    <t>STAMM 7</t>
  </si>
  <si>
    <t>COPPIA 3</t>
  </si>
  <si>
    <t>COPPIA 4</t>
  </si>
  <si>
    <t>MIDILI CARMELO</t>
  </si>
  <si>
    <t xml:space="preserve"> </t>
  </si>
  <si>
    <t>ABBONDANZA ITALO</t>
  </si>
  <si>
    <t>MARINI   UMBERTO</t>
  </si>
  <si>
    <t>PARODI MAURO</t>
  </si>
  <si>
    <t>17XD</t>
  </si>
  <si>
    <t>01LZ</t>
  </si>
  <si>
    <t>70LR</t>
  </si>
  <si>
    <t>PATTARO FIORENZO</t>
  </si>
  <si>
    <t>MABILIA GIULIANO</t>
  </si>
  <si>
    <t>DALLA VALERIA FORTUNATO</t>
  </si>
  <si>
    <t>MARINI Umberto</t>
  </si>
  <si>
    <t>663f</t>
  </si>
  <si>
    <t>CAPPELLETTI CORRADO</t>
  </si>
  <si>
    <t>933L</t>
  </si>
  <si>
    <t>130</t>
  </si>
  <si>
    <t>6</t>
  </si>
  <si>
    <t>111</t>
  </si>
  <si>
    <t>28</t>
  </si>
  <si>
    <t>86</t>
  </si>
  <si>
    <t>135</t>
  </si>
  <si>
    <t>59</t>
  </si>
  <si>
    <t>57</t>
  </si>
  <si>
    <t>17</t>
  </si>
  <si>
    <t>56</t>
  </si>
  <si>
    <t>20</t>
  </si>
  <si>
    <t>23</t>
  </si>
  <si>
    <t>324</t>
  </si>
  <si>
    <t>224</t>
  </si>
  <si>
    <t>280</t>
  </si>
  <si>
    <t>227</t>
  </si>
  <si>
    <t>124</t>
  </si>
  <si>
    <t>27</t>
  </si>
  <si>
    <t>123</t>
  </si>
  <si>
    <t>51</t>
  </si>
  <si>
    <t>112</t>
  </si>
  <si>
    <t>88</t>
  </si>
  <si>
    <t>106</t>
  </si>
  <si>
    <t>32</t>
  </si>
  <si>
    <t>43</t>
  </si>
  <si>
    <t>25</t>
  </si>
  <si>
    <t>3</t>
  </si>
  <si>
    <t>41</t>
  </si>
  <si>
    <t>35</t>
  </si>
  <si>
    <t>64</t>
  </si>
  <si>
    <t>70</t>
  </si>
  <si>
    <t>128</t>
  </si>
  <si>
    <t>30</t>
  </si>
  <si>
    <t>148</t>
  </si>
  <si>
    <t>BRESSAN CRISTIANO</t>
  </si>
  <si>
    <t>03VM</t>
  </si>
  <si>
    <t>54</t>
  </si>
  <si>
    <t>13</t>
  </si>
  <si>
    <t>62</t>
  </si>
  <si>
    <t>48</t>
  </si>
  <si>
    <t>53</t>
  </si>
  <si>
    <t>16</t>
  </si>
  <si>
    <t>26</t>
  </si>
  <si>
    <t>47</t>
  </si>
  <si>
    <t>8</t>
  </si>
  <si>
    <t>134</t>
  </si>
  <si>
    <t>125</t>
  </si>
  <si>
    <t>39</t>
  </si>
  <si>
    <t>40</t>
  </si>
  <si>
    <t>66</t>
  </si>
  <si>
    <t>CIATI         RITA</t>
  </si>
  <si>
    <t>11</t>
  </si>
  <si>
    <t>12</t>
  </si>
  <si>
    <t>77</t>
  </si>
  <si>
    <t>99</t>
  </si>
  <si>
    <t>132</t>
  </si>
  <si>
    <t>91</t>
  </si>
  <si>
    <t>72</t>
  </si>
  <si>
    <t>65</t>
  </si>
  <si>
    <t>80</t>
  </si>
  <si>
    <t>38</t>
  </si>
  <si>
    <t>NASKA FLORJON</t>
  </si>
  <si>
    <t>67</t>
  </si>
  <si>
    <t>55</t>
  </si>
  <si>
    <t>58</t>
  </si>
  <si>
    <t>GEROSA Luigi</t>
  </si>
  <si>
    <t>BONFANTI Alessandro</t>
  </si>
  <si>
    <t>estrazione</t>
  </si>
  <si>
    <t>PETIX Gaetano</t>
  </si>
  <si>
    <t>ALCAMO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</si>
</sst>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74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i/>
      <u/>
      <sz val="24"/>
      <name val="Arial"/>
      <family val="2"/>
    </font>
    <font>
      <b/>
      <i/>
      <sz val="10"/>
      <name val="Arial"/>
      <family val="2"/>
    </font>
    <font>
      <b/>
      <sz val="9"/>
      <name val="Cambria"/>
      <family val="1"/>
    </font>
    <font>
      <sz val="14"/>
      <name val="Agency FB"/>
      <family val="2"/>
    </font>
    <font>
      <sz val="8"/>
      <name val="Agency FB"/>
      <family val="2"/>
    </font>
    <font>
      <b/>
      <sz val="14"/>
      <name val="Agency FB"/>
      <family val="2"/>
    </font>
    <font>
      <b/>
      <sz val="11"/>
      <color indexed="10"/>
      <name val="Agency FB"/>
      <family val="2"/>
    </font>
    <font>
      <sz val="10"/>
      <name val="Arial"/>
      <family val="2"/>
      <charset val="1"/>
    </font>
    <font>
      <b/>
      <i/>
      <sz val="24"/>
      <name val="Arial"/>
      <family val="2"/>
      <charset val="1"/>
    </font>
    <font>
      <sz val="24"/>
      <name val="Arial"/>
      <family val="2"/>
      <charset val="1"/>
    </font>
    <font>
      <b/>
      <i/>
      <u/>
      <sz val="14"/>
      <name val="Arial"/>
      <family val="2"/>
      <charset val="1"/>
    </font>
    <font>
      <b/>
      <i/>
      <sz val="18"/>
      <name val="Arial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b/>
      <sz val="20"/>
      <name val="Arial"/>
      <family val="2"/>
      <charset val="1"/>
    </font>
    <font>
      <sz val="16"/>
      <name val="Arial"/>
      <family val="2"/>
    </font>
    <font>
      <sz val="16"/>
      <name val="Arial"/>
      <family val="2"/>
      <charset val="1"/>
    </font>
    <font>
      <sz val="20"/>
      <name val="Arial"/>
      <family val="2"/>
      <charset val="1"/>
    </font>
    <font>
      <b/>
      <i/>
      <u/>
      <sz val="24"/>
      <name val="Arial"/>
      <family val="2"/>
      <charset val="1"/>
    </font>
    <font>
      <b/>
      <i/>
      <sz val="20"/>
      <name val="Arial"/>
      <family val="2"/>
    </font>
    <font>
      <sz val="12"/>
      <name val="Arial"/>
      <family val="2"/>
      <charset val="1"/>
    </font>
    <font>
      <b/>
      <i/>
      <sz val="2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2"/>
      <name val="Agency FB"/>
      <family val="2"/>
    </font>
    <font>
      <sz val="12"/>
      <name val="Arial"/>
      <family val="2"/>
    </font>
    <font>
      <b/>
      <i/>
      <sz val="14"/>
      <name val="Agency FB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gency FB"/>
      <family val="2"/>
    </font>
    <font>
      <b/>
      <sz val="12"/>
      <color indexed="12"/>
      <name val="Agency FB"/>
      <family val="2"/>
    </font>
    <font>
      <sz val="18"/>
      <name val="Agency FB"/>
      <family val="2"/>
    </font>
    <font>
      <sz val="9"/>
      <name val="Agency FB"/>
      <family val="2"/>
      <charset val="1"/>
    </font>
    <font>
      <sz val="14"/>
      <name val="Agency FB"/>
      <family val="2"/>
      <charset val="1"/>
    </font>
    <font>
      <sz val="11"/>
      <name val="Agency FB"/>
      <family val="2"/>
      <charset val="1"/>
    </font>
    <font>
      <b/>
      <sz val="12"/>
      <name val="Agency FB"/>
      <family val="2"/>
      <charset val="1"/>
    </font>
    <font>
      <b/>
      <sz val="10"/>
      <color indexed="10"/>
      <name val="Agency FB"/>
      <family val="2"/>
      <charset val="1"/>
    </font>
    <font>
      <b/>
      <sz val="12"/>
      <color indexed="10"/>
      <name val="Agency FB"/>
      <family val="2"/>
    </font>
    <font>
      <b/>
      <sz val="18"/>
      <name val="Agency FB"/>
      <family val="2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b/>
      <sz val="10"/>
      <color theme="1"/>
      <name val="Agency FB"/>
    </font>
    <font>
      <sz val="10"/>
      <color theme="0"/>
      <name val="Arial"/>
      <family val="2"/>
      <charset val="1"/>
    </font>
    <font>
      <b/>
      <sz val="11"/>
      <color rgb="FFFF0000"/>
      <name val="Agency FB"/>
      <family val="2"/>
    </font>
    <font>
      <b/>
      <sz val="12"/>
      <color rgb="FF000099"/>
      <name val="Agency FB"/>
      <family val="2"/>
    </font>
    <font>
      <b/>
      <sz val="12"/>
      <color rgb="FFFF0000"/>
      <name val="Agency FB"/>
      <family val="2"/>
    </font>
    <font>
      <sz val="11"/>
      <color rgb="FFFF0000"/>
      <name val="Agency FB"/>
      <family val="2"/>
    </font>
    <font>
      <sz val="12"/>
      <color rgb="FF000099"/>
      <name val="Agency FB"/>
      <family val="2"/>
    </font>
    <font>
      <b/>
      <sz val="14"/>
      <color rgb="FFFF0000"/>
      <name val="Agency FB"/>
      <family val="2"/>
    </font>
    <font>
      <b/>
      <sz val="16"/>
      <color rgb="FFFF0000"/>
      <name val="Agency FB"/>
      <family val="2"/>
    </font>
    <font>
      <b/>
      <sz val="18"/>
      <color rgb="FFFF0000"/>
      <name val="Agency FB"/>
      <family val="2"/>
    </font>
    <font>
      <b/>
      <sz val="18"/>
      <color rgb="FFFF0000"/>
      <name val="Arial"/>
      <family val="2"/>
    </font>
    <font>
      <b/>
      <sz val="16"/>
      <color theme="1"/>
      <name val="Agency FB"/>
      <family val="2"/>
    </font>
    <font>
      <sz val="16"/>
      <name val="Agency FB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CEBFA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/>
    <xf numFmtId="0" fontId="6" fillId="0" borderId="0"/>
  </cellStyleXfs>
  <cellXfs count="4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9" fontId="6" fillId="2" borderId="1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9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0" fontId="13" fillId="9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0" fillId="9" borderId="0" xfId="0" applyFill="1"/>
    <xf numFmtId="0" fontId="20" fillId="9" borderId="0" xfId="0" applyFont="1" applyFill="1" applyAlignment="1"/>
    <xf numFmtId="0" fontId="0" fillId="9" borderId="0" xfId="0" applyFill="1" applyAlignment="1"/>
    <xf numFmtId="0" fontId="16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6" fillId="9" borderId="0" xfId="0" applyFont="1" applyFill="1"/>
    <xf numFmtId="0" fontId="19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6" fillId="9" borderId="7" xfId="0" applyFont="1" applyFill="1" applyBorder="1" applyAlignment="1">
      <alignment horizontal="center"/>
    </xf>
    <xf numFmtId="0" fontId="15" fillId="9" borderId="0" xfId="0" applyFont="1" applyFill="1" applyBorder="1" applyAlignment="1"/>
    <xf numFmtId="0" fontId="16" fillId="9" borderId="0" xfId="0" applyFont="1" applyFill="1" applyBorder="1" applyAlignment="1">
      <alignment horizontal="center"/>
    </xf>
    <xf numFmtId="0" fontId="15" fillId="9" borderId="8" xfId="0" applyFont="1" applyFill="1" applyBorder="1" applyAlignment="1"/>
    <xf numFmtId="0" fontId="15" fillId="9" borderId="7" xfId="0" applyFont="1" applyFill="1" applyBorder="1" applyAlignment="1"/>
    <xf numFmtId="0" fontId="21" fillId="9" borderId="0" xfId="0" applyFont="1" applyFill="1" applyBorder="1" applyAlignment="1"/>
    <xf numFmtId="0" fontId="15" fillId="9" borderId="0" xfId="0" applyFont="1" applyFill="1"/>
    <xf numFmtId="0" fontId="2" fillId="10" borderId="9" xfId="0" applyFont="1" applyFill="1" applyBorder="1"/>
    <xf numFmtId="0" fontId="4" fillId="10" borderId="10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/>
    </xf>
    <xf numFmtId="0" fontId="15" fillId="11" borderId="0" xfId="0" applyFont="1" applyFill="1" applyBorder="1" applyAlignment="1"/>
    <xf numFmtId="0" fontId="20" fillId="11" borderId="0" xfId="0" applyFont="1" applyFill="1" applyAlignment="1"/>
    <xf numFmtId="0" fontId="0" fillId="11" borderId="0" xfId="0" applyFill="1" applyAlignment="1"/>
    <xf numFmtId="0" fontId="15" fillId="12" borderId="7" xfId="0" applyFont="1" applyFill="1" applyBorder="1" applyAlignment="1">
      <alignment horizontal="center"/>
    </xf>
    <xf numFmtId="0" fontId="15" fillId="13" borderId="7" xfId="0" applyFont="1" applyFill="1" applyBorder="1" applyAlignment="1">
      <alignment horizontal="center"/>
    </xf>
    <xf numFmtId="0" fontId="15" fillId="14" borderId="7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5" fillId="14" borderId="0" xfId="0" applyFont="1" applyFill="1" applyBorder="1" applyAlignment="1"/>
    <xf numFmtId="0" fontId="21" fillId="14" borderId="0" xfId="0" applyFont="1" applyFill="1" applyBorder="1" applyAlignment="1"/>
    <xf numFmtId="0" fontId="15" fillId="1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49" fontId="2" fillId="15" borderId="12" xfId="0" applyNumberFormat="1" applyFont="1" applyFill="1" applyBorder="1" applyAlignment="1">
      <alignment horizontal="center" vertical="center"/>
    </xf>
    <xf numFmtId="49" fontId="2" fillId="15" borderId="0" xfId="0" applyNumberFormat="1" applyFont="1" applyFill="1" applyBorder="1" applyAlignment="1">
      <alignment horizontal="center" vertical="center"/>
    </xf>
    <xf numFmtId="49" fontId="2" fillId="15" borderId="13" xfId="0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2" fillId="10" borderId="9" xfId="0" applyFont="1" applyFill="1" applyBorder="1"/>
    <xf numFmtId="0" fontId="4" fillId="10" borderId="10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13" fillId="16" borderId="9" xfId="0" applyFont="1" applyFill="1" applyBorder="1"/>
    <xf numFmtId="0" fontId="2" fillId="16" borderId="11" xfId="0" applyFont="1" applyFill="1" applyBorder="1"/>
    <xf numFmtId="0" fontId="2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24" fillId="10" borderId="9" xfId="0" applyFont="1" applyFill="1" applyBorder="1"/>
    <xf numFmtId="0" fontId="11" fillId="10" borderId="10" xfId="0" applyFont="1" applyFill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29" fillId="0" borderId="0" xfId="1" applyFont="1"/>
    <xf numFmtId="0" fontId="27" fillId="0" borderId="0" xfId="1"/>
    <xf numFmtId="0" fontId="32" fillId="17" borderId="14" xfId="1" applyFont="1" applyFill="1" applyBorder="1" applyAlignment="1">
      <alignment horizontal="center"/>
    </xf>
    <xf numFmtId="0" fontId="33" fillId="17" borderId="15" xfId="1" applyFont="1" applyFill="1" applyBorder="1" applyAlignment="1">
      <alignment horizontal="center"/>
    </xf>
    <xf numFmtId="0" fontId="33" fillId="17" borderId="16" xfId="1" applyFont="1" applyFill="1" applyBorder="1" applyAlignment="1">
      <alignment horizontal="center"/>
    </xf>
    <xf numFmtId="0" fontId="32" fillId="0" borderId="0" xfId="1" applyFont="1"/>
    <xf numFmtId="0" fontId="34" fillId="9" borderId="17" xfId="1" applyFont="1" applyFill="1" applyBorder="1" applyAlignment="1">
      <alignment horizontal="center" vertical="center"/>
    </xf>
    <xf numFmtId="0" fontId="18" fillId="9" borderId="18" xfId="1" applyFont="1" applyFill="1" applyBorder="1" applyAlignment="1">
      <alignment horizontal="left" vertical="center"/>
    </xf>
    <xf numFmtId="0" fontId="19" fillId="9" borderId="19" xfId="1" applyFont="1" applyFill="1" applyBorder="1" applyAlignment="1">
      <alignment horizontal="center" vertical="center"/>
    </xf>
    <xf numFmtId="0" fontId="27" fillId="0" borderId="0" xfId="1" applyAlignment="1">
      <alignment horizontal="left" vertical="center"/>
    </xf>
    <xf numFmtId="0" fontId="34" fillId="9" borderId="20" xfId="1" applyFont="1" applyFill="1" applyBorder="1" applyAlignment="1">
      <alignment horizontal="center" vertical="center"/>
    </xf>
    <xf numFmtId="0" fontId="18" fillId="9" borderId="21" xfId="1" applyFont="1" applyFill="1" applyBorder="1" applyAlignment="1">
      <alignment horizontal="left" vertical="center"/>
    </xf>
    <xf numFmtId="0" fontId="19" fillId="9" borderId="22" xfId="1" applyFont="1" applyFill="1" applyBorder="1" applyAlignment="1">
      <alignment horizontal="center" vertical="center"/>
    </xf>
    <xf numFmtId="0" fontId="33" fillId="9" borderId="23" xfId="1" applyFont="1" applyFill="1" applyBorder="1" applyAlignment="1">
      <alignment horizontal="center" vertical="center"/>
    </xf>
    <xf numFmtId="0" fontId="35" fillId="9" borderId="24" xfId="1" applyFont="1" applyFill="1" applyBorder="1" applyAlignment="1">
      <alignment horizontal="left" vertical="center"/>
    </xf>
    <xf numFmtId="0" fontId="16" fillId="9" borderId="25" xfId="1" applyFont="1" applyFill="1" applyBorder="1" applyAlignment="1">
      <alignment horizontal="center" vertical="center"/>
    </xf>
    <xf numFmtId="0" fontId="33" fillId="9" borderId="26" xfId="1" applyFont="1" applyFill="1" applyBorder="1" applyAlignment="1">
      <alignment horizontal="center" vertical="center"/>
    </xf>
    <xf numFmtId="0" fontId="35" fillId="9" borderId="27" xfId="1" applyFont="1" applyFill="1" applyBorder="1" applyAlignment="1">
      <alignment horizontal="left" vertical="center"/>
    </xf>
    <xf numFmtId="0" fontId="16" fillId="9" borderId="28" xfId="1" applyFont="1" applyFill="1" applyBorder="1" applyAlignment="1">
      <alignment horizontal="center" vertical="center"/>
    </xf>
    <xf numFmtId="0" fontId="36" fillId="0" borderId="0" xfId="1" applyFont="1" applyAlignment="1">
      <alignment horizontal="center"/>
    </xf>
    <xf numFmtId="0" fontId="27" fillId="0" borderId="0" xfId="1" applyAlignment="1">
      <alignment horizontal="left"/>
    </xf>
    <xf numFmtId="0" fontId="27" fillId="0" borderId="0" xfId="1" applyAlignment="1">
      <alignment horizontal="center"/>
    </xf>
    <xf numFmtId="0" fontId="36" fillId="0" borderId="0" xfId="1" applyFont="1"/>
    <xf numFmtId="0" fontId="36" fillId="0" borderId="22" xfId="1" applyFont="1" applyBorder="1" applyAlignment="1">
      <alignment horizontal="center"/>
    </xf>
    <xf numFmtId="0" fontId="62" fillId="0" borderId="0" xfId="1" applyFont="1"/>
    <xf numFmtId="0" fontId="36" fillId="6" borderId="22" xfId="1" applyFont="1" applyFill="1" applyBorder="1" applyAlignment="1">
      <alignment horizontal="center"/>
    </xf>
    <xf numFmtId="0" fontId="37" fillId="0" borderId="0" xfId="1" applyFont="1" applyAlignment="1">
      <alignment horizontal="center"/>
    </xf>
    <xf numFmtId="0" fontId="37" fillId="0" borderId="0" xfId="1" applyFont="1" applyAlignment="1">
      <alignment horizontal="left"/>
    </xf>
    <xf numFmtId="0" fontId="37" fillId="0" borderId="0" xfId="1" applyFont="1"/>
    <xf numFmtId="0" fontId="34" fillId="18" borderId="28" xfId="1" applyFont="1" applyFill="1" applyBorder="1" applyAlignment="1">
      <alignment horizontal="center"/>
    </xf>
    <xf numFmtId="0" fontId="32" fillId="6" borderId="0" xfId="1" applyFont="1" applyFill="1"/>
    <xf numFmtId="0" fontId="27" fillId="6" borderId="0" xfId="1" applyFill="1"/>
    <xf numFmtId="164" fontId="13" fillId="0" borderId="29" xfId="0" applyNumberFormat="1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164" fontId="65" fillId="0" borderId="2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44" fillId="4" borderId="30" xfId="0" applyFont="1" applyFill="1" applyBorder="1" applyAlignment="1"/>
    <xf numFmtId="0" fontId="64" fillId="0" borderId="4" xfId="0" applyFont="1" applyBorder="1" applyAlignment="1">
      <alignment horizontal="center" vertical="center"/>
    </xf>
    <xf numFmtId="0" fontId="44" fillId="4" borderId="2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65" fillId="3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7" fillId="0" borderId="0" xfId="0" applyFont="1"/>
    <xf numFmtId="49" fontId="12" fillId="0" borderId="0" xfId="0" applyNumberFormat="1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/>
    <xf numFmtId="0" fontId="44" fillId="0" borderId="0" xfId="0" applyFont="1" applyAlignment="1"/>
    <xf numFmtId="0" fontId="65" fillId="0" borderId="0" xfId="0" applyFont="1" applyAlignment="1">
      <alignment horizontal="center"/>
    </xf>
    <xf numFmtId="164" fontId="4" fillId="0" borderId="29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47" fillId="0" borderId="1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0" fontId="48" fillId="7" borderId="1" xfId="0" applyFont="1" applyFill="1" applyBorder="1" applyAlignment="1">
      <alignment horizontal="center" vertical="center"/>
    </xf>
    <xf numFmtId="49" fontId="12" fillId="15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49" fontId="12" fillId="15" borderId="13" xfId="0" applyNumberFormat="1" applyFont="1" applyFill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52" fillId="0" borderId="0" xfId="1" applyFont="1" applyFill="1" applyBorder="1"/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2" fillId="0" borderId="0" xfId="1" applyFont="1" applyFill="1" applyBorder="1" applyAlignment="1"/>
    <xf numFmtId="0" fontId="52" fillId="0" borderId="0" xfId="1" applyFont="1" applyFill="1" applyBorder="1" applyAlignment="1">
      <alignment wrapText="1"/>
    </xf>
    <xf numFmtId="0" fontId="53" fillId="0" borderId="0" xfId="1" applyFont="1" applyFill="1" applyBorder="1" applyAlignment="1"/>
    <xf numFmtId="49" fontId="40" fillId="0" borderId="0" xfId="1" applyNumberFormat="1" applyFont="1" applyFill="1" applyBorder="1" applyAlignment="1">
      <alignment horizontal="center"/>
    </xf>
    <xf numFmtId="49" fontId="54" fillId="0" borderId="0" xfId="1" applyNumberFormat="1" applyFont="1" applyFill="1" applyBorder="1" applyAlignment="1">
      <alignment horizontal="center"/>
    </xf>
    <xf numFmtId="0" fontId="54" fillId="0" borderId="0" xfId="1" applyFont="1" applyFill="1" applyBorder="1" applyAlignment="1">
      <alignment horizontal="center"/>
    </xf>
    <xf numFmtId="0" fontId="54" fillId="0" borderId="0" xfId="1" applyFont="1" applyFill="1" applyBorder="1"/>
    <xf numFmtId="0" fontId="55" fillId="0" borderId="0" xfId="1" applyFont="1" applyFill="1" applyBorder="1"/>
    <xf numFmtId="0" fontId="56" fillId="0" borderId="0" xfId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47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4" fontId="57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23" fillId="0" borderId="0" xfId="0" applyFont="1"/>
    <xf numFmtId="0" fontId="57" fillId="0" borderId="0" xfId="0" applyFont="1" applyAlignment="1">
      <alignment horizontal="center"/>
    </xf>
    <xf numFmtId="0" fontId="12" fillId="0" borderId="0" xfId="0" applyFont="1" applyAlignment="1"/>
    <xf numFmtId="0" fontId="7" fillId="9" borderId="11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9" borderId="11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0" fontId="13" fillId="9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2" fillId="10" borderId="9" xfId="0" applyFont="1" applyFill="1" applyBorder="1"/>
    <xf numFmtId="0" fontId="4" fillId="10" borderId="10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/>
    </xf>
    <xf numFmtId="49" fontId="2" fillId="15" borderId="12" xfId="0" applyNumberFormat="1" applyFont="1" applyFill="1" applyBorder="1" applyAlignment="1">
      <alignment horizontal="center" vertical="center"/>
    </xf>
    <xf numFmtId="49" fontId="2" fillId="15" borderId="0" xfId="0" applyNumberFormat="1" applyFont="1" applyFill="1" applyBorder="1" applyAlignment="1">
      <alignment horizontal="center" vertical="center"/>
    </xf>
    <xf numFmtId="49" fontId="2" fillId="15" borderId="13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/>
    </xf>
    <xf numFmtId="0" fontId="13" fillId="16" borderId="9" xfId="0" applyFont="1" applyFill="1" applyBorder="1"/>
    <xf numFmtId="0" fontId="2" fillId="16" borderId="11" xfId="0" applyFont="1" applyFill="1" applyBorder="1"/>
    <xf numFmtId="0" fontId="12" fillId="5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44" fillId="4" borderId="30" xfId="0" applyFont="1" applyFill="1" applyBorder="1" applyAlignment="1"/>
    <xf numFmtId="0" fontId="64" fillId="0" borderId="4" xfId="0" applyFont="1" applyBorder="1" applyAlignment="1">
      <alignment horizontal="center" vertical="center"/>
    </xf>
    <xf numFmtId="0" fontId="44" fillId="4" borderId="2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65" fillId="3" borderId="2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9" borderId="11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/>
    </xf>
    <xf numFmtId="0" fontId="2" fillId="0" borderId="0" xfId="0" applyFont="1" applyFill="1"/>
    <xf numFmtId="0" fontId="25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25" fillId="3" borderId="1" xfId="2" applyFont="1" applyFill="1" applyBorder="1" applyAlignment="1">
      <alignment horizontal="center" vertical="center"/>
    </xf>
    <xf numFmtId="0" fontId="23" fillId="0" borderId="1" xfId="2" applyFont="1" applyBorder="1" applyAlignment="1">
      <alignment horizontal="center"/>
    </xf>
    <xf numFmtId="49" fontId="48" fillId="2" borderId="1" xfId="2" applyNumberFormat="1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33" fillId="8" borderId="33" xfId="1" applyFont="1" applyFill="1" applyBorder="1" applyAlignment="1">
      <alignment horizontal="center" vertical="center"/>
    </xf>
    <xf numFmtId="0" fontId="36" fillId="0" borderId="20" xfId="1" applyFont="1" applyBorder="1" applyAlignment="1">
      <alignment horizontal="center" vertical="center"/>
    </xf>
    <xf numFmtId="0" fontId="36" fillId="19" borderId="20" xfId="1" applyFont="1" applyFill="1" applyBorder="1" applyAlignment="1">
      <alignment horizontal="center" vertical="center"/>
    </xf>
    <xf numFmtId="0" fontId="37" fillId="18" borderId="26" xfId="1" applyFont="1" applyFill="1" applyBorder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30" fillId="20" borderId="34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1" fillId="20" borderId="17" xfId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7" xfId="0" applyBorder="1" applyAlignment="1">
      <alignment horizontal="center"/>
    </xf>
    <xf numFmtId="0" fontId="28" fillId="8" borderId="32" xfId="1" applyFont="1" applyFill="1" applyBorder="1" applyAlignment="1">
      <alignment horizontal="center"/>
    </xf>
    <xf numFmtId="0" fontId="20" fillId="21" borderId="0" xfId="0" applyFont="1" applyFill="1" applyAlignment="1">
      <alignment horizontal="center"/>
    </xf>
    <xf numFmtId="0" fontId="0" fillId="21" borderId="0" xfId="0" applyFill="1" applyAlignment="1">
      <alignment horizontal="center"/>
    </xf>
    <xf numFmtId="0" fontId="19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5" fillId="13" borderId="8" xfId="0" applyFont="1" applyFill="1" applyBorder="1" applyAlignment="1"/>
    <xf numFmtId="0" fontId="15" fillId="13" borderId="7" xfId="0" applyFont="1" applyFill="1" applyBorder="1" applyAlignment="1"/>
    <xf numFmtId="0" fontId="15" fillId="13" borderId="7" xfId="0" applyFont="1" applyFill="1" applyBorder="1" applyAlignment="1">
      <alignment horizontal="center"/>
    </xf>
    <xf numFmtId="0" fontId="15" fillId="12" borderId="8" xfId="0" applyFont="1" applyFill="1" applyBorder="1" applyAlignment="1"/>
    <xf numFmtId="0" fontId="15" fillId="12" borderId="7" xfId="0" applyFont="1" applyFill="1" applyBorder="1" applyAlignment="1"/>
    <xf numFmtId="0" fontId="15" fillId="12" borderId="7" xfId="0" applyFont="1" applyFill="1" applyBorder="1" applyAlignment="1">
      <alignment horizontal="center"/>
    </xf>
    <xf numFmtId="0" fontId="15" fillId="14" borderId="7" xfId="0" applyFont="1" applyFill="1" applyBorder="1" applyAlignment="1">
      <alignment horizontal="center"/>
    </xf>
    <xf numFmtId="0" fontId="38" fillId="22" borderId="0" xfId="1" applyFont="1" applyFill="1" applyBorder="1" applyAlignment="1">
      <alignment horizontal="center"/>
    </xf>
    <xf numFmtId="0" fontId="15" fillId="10" borderId="38" xfId="1" applyFont="1" applyFill="1" applyBorder="1" applyAlignment="1">
      <alignment horizontal="center" vertical="center" wrapText="1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40" xfId="1" applyFont="1" applyFill="1" applyBorder="1" applyAlignment="1">
      <alignment horizontal="center" vertical="center" wrapText="1"/>
    </xf>
    <xf numFmtId="0" fontId="15" fillId="10" borderId="41" xfId="1" applyFont="1" applyFill="1" applyBorder="1" applyAlignment="1">
      <alignment horizontal="center" vertical="center" wrapText="1"/>
    </xf>
    <xf numFmtId="0" fontId="15" fillId="10" borderId="10" xfId="1" applyFont="1" applyFill="1" applyBorder="1" applyAlignment="1">
      <alignment horizontal="center" vertical="center" wrapText="1"/>
    </xf>
    <xf numFmtId="0" fontId="15" fillId="10" borderId="42" xfId="1" applyFont="1" applyFill="1" applyBorder="1" applyAlignment="1">
      <alignment horizontal="center" vertical="center" wrapText="1"/>
    </xf>
    <xf numFmtId="0" fontId="15" fillId="6" borderId="41" xfId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39" fillId="6" borderId="9" xfId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39" fillId="0" borderId="46" xfId="0" applyFont="1" applyBorder="1" applyAlignment="1">
      <alignment horizontal="center" vertical="center" wrapText="1"/>
    </xf>
    <xf numFmtId="0" fontId="15" fillId="14" borderId="8" xfId="0" applyFont="1" applyFill="1" applyBorder="1" applyAlignment="1"/>
    <xf numFmtId="0" fontId="15" fillId="14" borderId="7" xfId="0" applyFont="1" applyFill="1" applyBorder="1" applyAlignment="1"/>
    <xf numFmtId="0" fontId="21" fillId="14" borderId="7" xfId="0" applyFont="1" applyFill="1" applyBorder="1" applyAlignment="1"/>
    <xf numFmtId="0" fontId="12" fillId="0" borderId="3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1" fillId="11" borderId="13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73" fillId="4" borderId="30" xfId="0" applyFont="1" applyFill="1" applyBorder="1" applyAlignment="1">
      <alignment horizontal="center" vertical="center"/>
    </xf>
    <xf numFmtId="0" fontId="73" fillId="4" borderId="29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9" fillId="4" borderId="30" xfId="0" applyFont="1" applyFill="1" applyBorder="1" applyAlignment="1">
      <alignment horizontal="center" vertical="center"/>
    </xf>
    <xf numFmtId="0" fontId="69" fillId="4" borderId="29" xfId="0" applyFont="1" applyFill="1" applyBorder="1" applyAlignment="1">
      <alignment horizontal="center" vertical="center"/>
    </xf>
    <xf numFmtId="0" fontId="72" fillId="4" borderId="30" xfId="0" applyFont="1" applyFill="1" applyBorder="1" applyAlignment="1">
      <alignment horizontal="center" vertical="center"/>
    </xf>
    <xf numFmtId="0" fontId="72" fillId="4" borderId="2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16" fillId="0" borderId="29" xfId="0" applyFont="1" applyBorder="1"/>
    <xf numFmtId="0" fontId="1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70" fillId="0" borderId="30" xfId="0" applyFont="1" applyBorder="1" applyAlignment="1">
      <alignment horizontal="center" vertical="center"/>
    </xf>
    <xf numFmtId="0" fontId="71" fillId="0" borderId="29" xfId="0" applyFont="1" applyBorder="1"/>
    <xf numFmtId="0" fontId="58" fillId="0" borderId="30" xfId="0" applyFont="1" applyBorder="1" applyAlignment="1">
      <alignment horizontal="center" vertical="center"/>
    </xf>
    <xf numFmtId="0" fontId="19" fillId="0" borderId="29" xfId="0" applyFont="1" applyBorder="1"/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4" fillId="14" borderId="13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4" fillId="23" borderId="13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 vertical="center" wrapText="1"/>
    </xf>
    <xf numFmtId="0" fontId="0" fillId="24" borderId="2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45" fillId="9" borderId="9" xfId="0" applyFont="1" applyFill="1" applyBorder="1" applyAlignment="1">
      <alignment horizontal="center" vertical="center"/>
    </xf>
    <xf numFmtId="0" fontId="10" fillId="14" borderId="31" xfId="0" applyFont="1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4" fillId="23" borderId="31" xfId="0" applyFont="1" applyFill="1" applyBorder="1" applyAlignment="1">
      <alignment horizontal="center" vertical="center" wrapText="1"/>
    </xf>
    <xf numFmtId="0" fontId="4" fillId="23" borderId="0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1" fillId="23" borderId="12" xfId="0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4" fillId="24" borderId="5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4" fillId="24" borderId="6" xfId="0" applyFont="1" applyFill="1" applyBorder="1" applyAlignment="1">
      <alignment horizontal="center" vertical="center" wrapText="1"/>
    </xf>
    <xf numFmtId="0" fontId="4" fillId="24" borderId="13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14" fillId="25" borderId="11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0" fillId="21" borderId="2" xfId="0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8" fillId="21" borderId="12" xfId="0" applyFont="1" applyFill="1" applyBorder="1" applyAlignment="1">
      <alignment horizontal="center" vertical="center" wrapText="1"/>
    </xf>
    <xf numFmtId="0" fontId="1" fillId="21" borderId="12" xfId="0" applyFont="1" applyFill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17" fontId="14" fillId="25" borderId="10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1</xdr:row>
      <xdr:rowOff>28575</xdr:rowOff>
    </xdr:from>
    <xdr:to>
      <xdr:col>16</xdr:col>
      <xdr:colOff>228600</xdr:colOff>
      <xdr:row>8</xdr:row>
      <xdr:rowOff>209550</xdr:rowOff>
    </xdr:to>
    <xdr:pic>
      <xdr:nvPicPr>
        <xdr:cNvPr id="12320" name="Immagine 4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09" t="1093" r="13335" b="-1093"/>
        <a:stretch>
          <a:fillRect/>
        </a:stretch>
      </xdr:blipFill>
      <xdr:spPr bwMode="auto">
        <a:xfrm>
          <a:off x="15020925" y="409575"/>
          <a:ext cx="2752725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190500</xdr:colOff>
      <xdr:row>10</xdr:row>
      <xdr:rowOff>28575</xdr:rowOff>
    </xdr:from>
    <xdr:to>
      <xdr:col>20</xdr:col>
      <xdr:colOff>504825</xdr:colOff>
      <xdr:row>22</xdr:row>
      <xdr:rowOff>76200</xdr:rowOff>
    </xdr:to>
    <xdr:pic>
      <xdr:nvPicPr>
        <xdr:cNvPr id="11282" name="Immagine 4">
          <a:extLst>
            <a:ext uri="{FF2B5EF4-FFF2-40B4-BE49-F238E27FC236}">
              <a16:creationId xmlns:a16="http://schemas.microsoft.com/office/drawing/2014/main" id="{00000000-0008-0000-0100-00001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09" t="1093" r="13335" b="-1093"/>
        <a:stretch>
          <a:fillRect/>
        </a:stretch>
      </xdr:blipFill>
      <xdr:spPr bwMode="auto">
        <a:xfrm>
          <a:off x="12658725" y="2552700"/>
          <a:ext cx="2752725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6994" name="Picture 8">
          <a:extLst>
            <a:ext uri="{FF2B5EF4-FFF2-40B4-BE49-F238E27FC236}">
              <a16:creationId xmlns:a16="http://schemas.microsoft.com/office/drawing/2014/main" id="{00000000-0008-0000-0300-0000F2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6995" name="Picture 9">
          <a:extLst>
            <a:ext uri="{FF2B5EF4-FFF2-40B4-BE49-F238E27FC236}">
              <a16:creationId xmlns:a16="http://schemas.microsoft.com/office/drawing/2014/main" id="{00000000-0008-0000-0300-0000F3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6996" name="Picture 10">
          <a:extLst>
            <a:ext uri="{FF2B5EF4-FFF2-40B4-BE49-F238E27FC236}">
              <a16:creationId xmlns:a16="http://schemas.microsoft.com/office/drawing/2014/main" id="{00000000-0008-0000-0300-0000F4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6997" name="Picture 8">
          <a:extLst>
            <a:ext uri="{FF2B5EF4-FFF2-40B4-BE49-F238E27FC236}">
              <a16:creationId xmlns:a16="http://schemas.microsoft.com/office/drawing/2014/main" id="{00000000-0008-0000-0300-0000F5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6998" name="Picture 9">
          <a:extLst>
            <a:ext uri="{FF2B5EF4-FFF2-40B4-BE49-F238E27FC236}">
              <a16:creationId xmlns:a16="http://schemas.microsoft.com/office/drawing/2014/main" id="{00000000-0008-0000-0300-0000F6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6999" name="Picture 10">
          <a:extLst>
            <a:ext uri="{FF2B5EF4-FFF2-40B4-BE49-F238E27FC236}">
              <a16:creationId xmlns:a16="http://schemas.microsoft.com/office/drawing/2014/main" id="{00000000-0008-0000-0300-0000F7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7000" name="Picture 8">
          <a:extLst>
            <a:ext uri="{FF2B5EF4-FFF2-40B4-BE49-F238E27FC236}">
              <a16:creationId xmlns:a16="http://schemas.microsoft.com/office/drawing/2014/main" id="{00000000-0008-0000-0300-0000F8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7001" name="Picture 9">
          <a:extLst>
            <a:ext uri="{FF2B5EF4-FFF2-40B4-BE49-F238E27FC236}">
              <a16:creationId xmlns:a16="http://schemas.microsoft.com/office/drawing/2014/main" id="{00000000-0008-0000-0300-0000F9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7002" name="Picture 10">
          <a:extLst>
            <a:ext uri="{FF2B5EF4-FFF2-40B4-BE49-F238E27FC236}">
              <a16:creationId xmlns:a16="http://schemas.microsoft.com/office/drawing/2014/main" id="{00000000-0008-0000-0300-0000FA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7003" name="Picture 8">
          <a:extLst>
            <a:ext uri="{FF2B5EF4-FFF2-40B4-BE49-F238E27FC236}">
              <a16:creationId xmlns:a16="http://schemas.microsoft.com/office/drawing/2014/main" id="{00000000-0008-0000-0300-0000FB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7004" name="Picture 9">
          <a:extLst>
            <a:ext uri="{FF2B5EF4-FFF2-40B4-BE49-F238E27FC236}">
              <a16:creationId xmlns:a16="http://schemas.microsoft.com/office/drawing/2014/main" id="{00000000-0008-0000-0300-0000FC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0</xdr:colOff>
      <xdr:row>78</xdr:row>
      <xdr:rowOff>0</xdr:rowOff>
    </xdr:to>
    <xdr:pic>
      <xdr:nvPicPr>
        <xdr:cNvPr id="107005" name="Picture 10">
          <a:extLst>
            <a:ext uri="{FF2B5EF4-FFF2-40B4-BE49-F238E27FC236}">
              <a16:creationId xmlns:a16="http://schemas.microsoft.com/office/drawing/2014/main" id="{00000000-0008-0000-0300-0000FDA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53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70" zoomScaleNormal="70" workbookViewId="0">
      <selection activeCell="G14" sqref="G14"/>
    </sheetView>
  </sheetViews>
  <sheetFormatPr defaultColWidth="8.6640625" defaultRowHeight="20.399999999999999" x14ac:dyDescent="0.35"/>
  <cols>
    <col min="1" max="1" width="9.109375" style="110" customWidth="1"/>
    <col min="2" max="2" width="42.109375" style="111" customWidth="1"/>
    <col min="3" max="3" width="16" style="112" customWidth="1"/>
    <col min="4" max="4" width="8.6640625" style="92"/>
    <col min="5" max="5" width="9.33203125" style="113" customWidth="1"/>
    <col min="6" max="6" width="42.33203125" style="92" customWidth="1"/>
    <col min="7" max="7" width="15.88671875" style="92" customWidth="1"/>
    <col min="8" max="8" width="8.6640625" style="92"/>
    <col min="9" max="9" width="9.33203125" style="113" customWidth="1"/>
    <col min="10" max="10" width="42.33203125" style="92" customWidth="1"/>
    <col min="11" max="11" width="15.88671875" style="92" customWidth="1"/>
    <col min="12" max="16384" width="8.6640625" style="92"/>
  </cols>
  <sheetData>
    <row r="1" spans="1:11" ht="30" x14ac:dyDescent="0.35">
      <c r="A1" s="282" t="s">
        <v>114</v>
      </c>
      <c r="B1" s="283"/>
      <c r="C1" s="283"/>
      <c r="D1" s="283"/>
      <c r="E1" s="283"/>
      <c r="F1" s="283"/>
      <c r="G1" s="283"/>
      <c r="H1" s="283"/>
    </row>
    <row r="2" spans="1:11" ht="21" thickBot="1" x14ac:dyDescent="0.4"/>
    <row r="3" spans="1:11" s="91" customFormat="1" ht="30" x14ac:dyDescent="0.5">
      <c r="A3" s="290" t="s">
        <v>42</v>
      </c>
      <c r="B3" s="290"/>
      <c r="C3" s="290"/>
      <c r="E3" s="290" t="s">
        <v>46</v>
      </c>
      <c r="F3" s="290"/>
      <c r="G3" s="290"/>
      <c r="I3" s="290" t="s">
        <v>48</v>
      </c>
      <c r="J3" s="290"/>
      <c r="K3" s="290"/>
    </row>
    <row r="4" spans="1:11" ht="17.399999999999999" x14ac:dyDescent="0.25">
      <c r="A4" s="284" t="s">
        <v>111</v>
      </c>
      <c r="B4" s="285"/>
      <c r="C4" s="286"/>
      <c r="E4" s="284" t="s">
        <v>111</v>
      </c>
      <c r="F4" s="285"/>
      <c r="G4" s="286"/>
      <c r="I4" s="284" t="s">
        <v>111</v>
      </c>
      <c r="J4" s="285"/>
      <c r="K4" s="286"/>
    </row>
    <row r="5" spans="1:11" ht="22.8" x14ac:dyDescent="0.4">
      <c r="A5" s="287" t="s">
        <v>241</v>
      </c>
      <c r="B5" s="288"/>
      <c r="C5" s="289"/>
      <c r="E5" s="287" t="s">
        <v>242</v>
      </c>
      <c r="F5" s="288"/>
      <c r="G5" s="289"/>
      <c r="I5" s="287" t="s">
        <v>242</v>
      </c>
      <c r="J5" s="288"/>
      <c r="K5" s="289"/>
    </row>
    <row r="6" spans="1:11" s="96" customFormat="1" ht="23.4" thickBot="1" x14ac:dyDescent="0.45">
      <c r="A6" s="93"/>
      <c r="B6" s="94" t="s">
        <v>43</v>
      </c>
      <c r="C6" s="95" t="s">
        <v>44</v>
      </c>
      <c r="E6" s="93"/>
      <c r="F6" s="94" t="s">
        <v>43</v>
      </c>
      <c r="G6" s="95" t="s">
        <v>44</v>
      </c>
      <c r="I6" s="93"/>
      <c r="J6" s="94" t="s">
        <v>43</v>
      </c>
      <c r="K6" s="95" t="s">
        <v>44</v>
      </c>
    </row>
    <row r="7" spans="1:11" ht="39.9" customHeight="1" thickTop="1" x14ac:dyDescent="0.25">
      <c r="A7" s="97" t="s">
        <v>45</v>
      </c>
      <c r="B7" s="98" t="s">
        <v>139</v>
      </c>
      <c r="C7" s="99">
        <v>478</v>
      </c>
      <c r="D7" s="100"/>
      <c r="E7" s="97" t="s">
        <v>45</v>
      </c>
      <c r="F7" s="98" t="s">
        <v>139</v>
      </c>
      <c r="G7" s="99">
        <v>244</v>
      </c>
      <c r="H7" s="100"/>
      <c r="I7" s="97" t="s">
        <v>45</v>
      </c>
      <c r="J7" s="98" t="s">
        <v>161</v>
      </c>
      <c r="K7" s="99">
        <v>117</v>
      </c>
    </row>
    <row r="8" spans="1:11" ht="39.9" customHeight="1" x14ac:dyDescent="0.25">
      <c r="A8" s="101" t="s">
        <v>47</v>
      </c>
      <c r="B8" s="102" t="s">
        <v>149</v>
      </c>
      <c r="C8" s="103">
        <v>460</v>
      </c>
      <c r="D8" s="100"/>
      <c r="E8" s="101" t="s">
        <v>47</v>
      </c>
      <c r="F8" s="102" t="s">
        <v>166</v>
      </c>
      <c r="G8" s="103">
        <v>236</v>
      </c>
      <c r="H8" s="100"/>
      <c r="I8" s="101" t="s">
        <v>47</v>
      </c>
      <c r="J8" s="102" t="s">
        <v>234</v>
      </c>
      <c r="K8" s="103">
        <v>111</v>
      </c>
    </row>
    <row r="9" spans="1:11" ht="39.9" customHeight="1" x14ac:dyDescent="0.25">
      <c r="A9" s="101" t="s">
        <v>49</v>
      </c>
      <c r="B9" s="102" t="s">
        <v>137</v>
      </c>
      <c r="C9" s="103">
        <v>412</v>
      </c>
      <c r="D9" s="100"/>
      <c r="E9" s="101" t="s">
        <v>49</v>
      </c>
      <c r="F9" s="102" t="s">
        <v>139</v>
      </c>
      <c r="G9" s="103">
        <v>226</v>
      </c>
      <c r="H9" s="100"/>
      <c r="I9" s="101" t="s">
        <v>49</v>
      </c>
      <c r="J9" s="102" t="s">
        <v>79</v>
      </c>
      <c r="K9" s="103">
        <v>110</v>
      </c>
    </row>
    <row r="10" spans="1:11" ht="39.9" customHeight="1" x14ac:dyDescent="0.25">
      <c r="A10" s="104" t="s">
        <v>50</v>
      </c>
      <c r="B10" s="105" t="s">
        <v>59</v>
      </c>
      <c r="C10" s="106">
        <v>389</v>
      </c>
      <c r="D10" s="100"/>
      <c r="E10" s="104" t="s">
        <v>50</v>
      </c>
      <c r="F10" s="105" t="s">
        <v>68</v>
      </c>
      <c r="G10" s="106">
        <v>217</v>
      </c>
      <c r="H10" s="100"/>
      <c r="I10" s="104" t="s">
        <v>50</v>
      </c>
      <c r="J10" s="105" t="s">
        <v>70</v>
      </c>
      <c r="K10" s="106">
        <v>107</v>
      </c>
    </row>
    <row r="11" spans="1:11" ht="39.9" customHeight="1" thickBot="1" x14ac:dyDescent="0.3">
      <c r="A11" s="107" t="s">
        <v>51</v>
      </c>
      <c r="B11" s="108" t="s">
        <v>139</v>
      </c>
      <c r="C11" s="109">
        <v>382</v>
      </c>
      <c r="D11" s="100"/>
      <c r="E11" s="107" t="s">
        <v>51</v>
      </c>
      <c r="F11" s="108" t="s">
        <v>63</v>
      </c>
      <c r="G11" s="109">
        <v>208</v>
      </c>
      <c r="H11" s="100"/>
      <c r="I11" s="107" t="s">
        <v>51</v>
      </c>
      <c r="J11" s="108" t="s">
        <v>70</v>
      </c>
      <c r="K11" s="109">
        <v>105</v>
      </c>
    </row>
    <row r="12" spans="1:11" ht="21" thickBot="1" x14ac:dyDescent="0.4"/>
    <row r="13" spans="1:11" ht="22.8" x14ac:dyDescent="0.35">
      <c r="E13" s="278" t="s">
        <v>52</v>
      </c>
      <c r="F13" s="278"/>
      <c r="G13" s="278"/>
    </row>
    <row r="14" spans="1:11" x14ac:dyDescent="0.35">
      <c r="E14" s="279" t="s">
        <v>53</v>
      </c>
      <c r="F14" s="279"/>
      <c r="G14" s="114">
        <v>29</v>
      </c>
      <c r="H14" s="115">
        <f>G14*4</f>
        <v>116</v>
      </c>
    </row>
    <row r="15" spans="1:11" x14ac:dyDescent="0.35">
      <c r="E15" s="280" t="s">
        <v>54</v>
      </c>
      <c r="F15" s="280"/>
      <c r="G15" s="116">
        <v>38</v>
      </c>
      <c r="H15" s="115">
        <f>G15*2</f>
        <v>76</v>
      </c>
    </row>
    <row r="16" spans="1:11" x14ac:dyDescent="0.35">
      <c r="E16" s="279" t="s">
        <v>55</v>
      </c>
      <c r="F16" s="279"/>
      <c r="G16" s="114">
        <v>76</v>
      </c>
    </row>
    <row r="17" spans="1:7" s="119" customFormat="1" ht="25.2" thickBot="1" x14ac:dyDescent="0.45">
      <c r="A17" s="117"/>
      <c r="B17" s="118"/>
      <c r="C17" s="117"/>
      <c r="E17" s="281" t="s">
        <v>56</v>
      </c>
      <c r="F17" s="281"/>
      <c r="G17" s="120">
        <f>SUM(H14,H15,G16)</f>
        <v>268</v>
      </c>
    </row>
    <row r="21" spans="1:7" x14ac:dyDescent="0.35">
      <c r="A21" s="92"/>
      <c r="B21" s="92"/>
      <c r="C21" s="92"/>
    </row>
    <row r="22" spans="1:7" x14ac:dyDescent="0.35">
      <c r="A22" s="92"/>
      <c r="B22" s="92"/>
      <c r="C22" s="92"/>
    </row>
    <row r="23" spans="1:7" x14ac:dyDescent="0.35">
      <c r="A23" s="92"/>
      <c r="B23" s="92"/>
      <c r="C23" s="92"/>
    </row>
    <row r="24" spans="1:7" x14ac:dyDescent="0.35">
      <c r="A24" s="92"/>
      <c r="B24" s="92"/>
      <c r="C24" s="92"/>
    </row>
    <row r="25" spans="1:7" x14ac:dyDescent="0.35">
      <c r="A25" s="92"/>
      <c r="B25" s="92"/>
      <c r="C25" s="92"/>
    </row>
  </sheetData>
  <mergeCells count="15">
    <mergeCell ref="A1:H1"/>
    <mergeCell ref="A4:C4"/>
    <mergeCell ref="E4:G4"/>
    <mergeCell ref="I4:K4"/>
    <mergeCell ref="A5:C5"/>
    <mergeCell ref="E5:G5"/>
    <mergeCell ref="I5:K5"/>
    <mergeCell ref="A3:C3"/>
    <mergeCell ref="E3:G3"/>
    <mergeCell ref="I3:K3"/>
    <mergeCell ref="E13:G13"/>
    <mergeCell ref="E14:F14"/>
    <mergeCell ref="E15:F15"/>
    <mergeCell ref="E16:F16"/>
    <mergeCell ref="E17:F17"/>
  </mergeCells>
  <printOptions horizontalCentered="1" verticalCentered="1"/>
  <pageMargins left="0.43307086614173229" right="0.43307086614173229" top="0.35433070866141736" bottom="0.74803149606299213" header="0.31496062992125984" footer="0.31496062992125984"/>
  <pageSetup paperSize="9" scale="51" orientation="landscape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"/>
  <sheetViews>
    <sheetView zoomScale="65" zoomScaleNormal="65" workbookViewId="0">
      <selection activeCell="P26" sqref="P26"/>
    </sheetView>
  </sheetViews>
  <sheetFormatPr defaultColWidth="9.109375" defaultRowHeight="13.2" x14ac:dyDescent="0.25"/>
  <cols>
    <col min="1" max="5" width="9.109375" style="35"/>
    <col min="6" max="6" width="29.44140625" style="35" customWidth="1"/>
    <col min="7" max="7" width="16.33203125" style="35" customWidth="1"/>
    <col min="8" max="8" width="12.6640625" style="35" customWidth="1"/>
    <col min="9" max="9" width="3" style="35" customWidth="1"/>
    <col min="10" max="12" width="9.109375" style="35"/>
    <col min="13" max="13" width="25" style="35" customWidth="1"/>
    <col min="14" max="16" width="9.109375" style="35"/>
    <col min="17" max="22" width="9.109375" style="122"/>
    <col min="23" max="16384" width="9.109375" style="35"/>
  </cols>
  <sheetData>
    <row r="1" spans="1:22" ht="30.6" thickBot="1" x14ac:dyDescent="0.55000000000000004">
      <c r="A1" s="291" t="s">
        <v>82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Q1" s="35"/>
      <c r="R1" s="302"/>
      <c r="S1" s="302"/>
      <c r="T1" s="302"/>
      <c r="U1" s="35"/>
      <c r="V1" s="35"/>
    </row>
    <row r="2" spans="1:22" ht="9.75" customHeight="1" x14ac:dyDescent="0.5">
      <c r="B2" s="36"/>
      <c r="C2" s="37"/>
      <c r="D2" s="37"/>
      <c r="E2" s="37"/>
      <c r="F2" s="37"/>
      <c r="G2" s="37"/>
      <c r="Q2" s="303" t="s">
        <v>113</v>
      </c>
      <c r="R2" s="304"/>
      <c r="S2" s="304"/>
      <c r="T2" s="304"/>
      <c r="U2" s="304"/>
      <c r="V2" s="305"/>
    </row>
    <row r="3" spans="1:22" ht="30" x14ac:dyDescent="0.5">
      <c r="A3" s="61" t="s">
        <v>88</v>
      </c>
      <c r="B3" s="62"/>
      <c r="C3" s="63"/>
      <c r="D3" s="63"/>
      <c r="E3" s="63"/>
      <c r="F3" s="63"/>
      <c r="G3" s="37"/>
      <c r="Q3" s="306"/>
      <c r="R3" s="307"/>
      <c r="S3" s="307"/>
      <c r="T3" s="307"/>
      <c r="U3" s="307"/>
      <c r="V3" s="308"/>
    </row>
    <row r="4" spans="1:22" s="38" customFormat="1" ht="24.75" customHeight="1" thickBot="1" x14ac:dyDescent="0.3">
      <c r="H4" s="39" t="s">
        <v>44</v>
      </c>
      <c r="I4" s="39"/>
      <c r="J4" s="293" t="s">
        <v>43</v>
      </c>
      <c r="K4" s="294"/>
      <c r="L4" s="294"/>
      <c r="M4" s="294"/>
      <c r="Q4" s="306"/>
      <c r="R4" s="307"/>
      <c r="S4" s="307"/>
      <c r="T4" s="307"/>
      <c r="U4" s="307"/>
      <c r="V4" s="308"/>
    </row>
    <row r="5" spans="1:22" s="40" customFormat="1" ht="23.4" thickBot="1" x14ac:dyDescent="0.45">
      <c r="A5" s="295" t="s">
        <v>81</v>
      </c>
      <c r="B5" s="296"/>
      <c r="C5" s="296"/>
      <c r="D5" s="296"/>
      <c r="E5" s="296"/>
      <c r="F5" s="296"/>
      <c r="G5" s="296"/>
      <c r="H5" s="65">
        <v>130</v>
      </c>
      <c r="I5" s="65"/>
      <c r="J5" s="297" t="s">
        <v>238</v>
      </c>
      <c r="K5" s="297"/>
      <c r="L5" s="297"/>
      <c r="M5" s="297"/>
      <c r="Q5" s="309">
        <v>325</v>
      </c>
      <c r="R5" s="310"/>
      <c r="S5" s="314" t="s">
        <v>169</v>
      </c>
      <c r="T5" s="315"/>
      <c r="U5" s="315"/>
      <c r="V5" s="316"/>
    </row>
    <row r="6" spans="1:22" s="40" customFormat="1" ht="10.5" customHeight="1" thickBot="1" x14ac:dyDescent="0.45">
      <c r="H6" s="41"/>
      <c r="I6" s="41"/>
      <c r="J6" s="41"/>
      <c r="K6" s="42"/>
      <c r="L6" s="42"/>
      <c r="M6" s="42"/>
      <c r="Q6" s="311"/>
      <c r="R6" s="310"/>
      <c r="S6" s="317"/>
      <c r="T6" s="315"/>
      <c r="U6" s="315"/>
      <c r="V6" s="316"/>
    </row>
    <row r="7" spans="1:22" s="40" customFormat="1" ht="23.4" thickBot="1" x14ac:dyDescent="0.45">
      <c r="A7" s="298" t="s">
        <v>83</v>
      </c>
      <c r="B7" s="299"/>
      <c r="C7" s="299"/>
      <c r="D7" s="299"/>
      <c r="E7" s="299"/>
      <c r="F7" s="299"/>
      <c r="G7" s="299"/>
      <c r="H7" s="64">
        <v>158</v>
      </c>
      <c r="I7" s="64"/>
      <c r="J7" s="300" t="s">
        <v>169</v>
      </c>
      <c r="K7" s="300"/>
      <c r="L7" s="300"/>
      <c r="M7" s="300"/>
      <c r="Q7" s="311"/>
      <c r="R7" s="310"/>
      <c r="S7" s="317"/>
      <c r="T7" s="315"/>
      <c r="U7" s="315"/>
      <c r="V7" s="316"/>
    </row>
    <row r="8" spans="1:22" s="40" customFormat="1" ht="10.5" customHeight="1" thickBot="1" x14ac:dyDescent="0.45">
      <c r="A8" s="44"/>
      <c r="B8" s="44"/>
      <c r="C8" s="44"/>
      <c r="D8" s="44"/>
      <c r="E8" s="44"/>
      <c r="F8" s="44"/>
      <c r="G8" s="44"/>
      <c r="H8" s="67"/>
      <c r="I8" s="67"/>
      <c r="J8" s="67"/>
      <c r="K8" s="67"/>
      <c r="L8" s="67"/>
      <c r="M8" s="67"/>
      <c r="Q8" s="312"/>
      <c r="R8" s="313"/>
      <c r="S8" s="318"/>
      <c r="T8" s="319"/>
      <c r="U8" s="319"/>
      <c r="V8" s="320"/>
    </row>
    <row r="9" spans="1:22" s="40" customFormat="1" ht="23.4" thickBot="1" x14ac:dyDescent="0.45">
      <c r="A9" s="298" t="s">
        <v>84</v>
      </c>
      <c r="B9" s="299"/>
      <c r="C9" s="299"/>
      <c r="D9" s="299"/>
      <c r="E9" s="299"/>
      <c r="F9" s="299"/>
      <c r="G9" s="299"/>
      <c r="H9" s="64">
        <v>85</v>
      </c>
      <c r="I9" s="64"/>
      <c r="J9" s="300" t="s">
        <v>169</v>
      </c>
      <c r="K9" s="300"/>
      <c r="L9" s="300"/>
      <c r="M9" s="300"/>
      <c r="Q9" s="121"/>
      <c r="R9" s="121"/>
      <c r="S9" s="121"/>
      <c r="T9" s="121"/>
      <c r="U9" s="121"/>
      <c r="V9" s="121"/>
    </row>
    <row r="10" spans="1:22" s="40" customFormat="1" ht="10.5" customHeight="1" thickBot="1" x14ac:dyDescent="0.45">
      <c r="A10" s="44"/>
      <c r="B10" s="44"/>
      <c r="C10" s="44"/>
      <c r="D10" s="44"/>
      <c r="E10" s="44"/>
      <c r="F10" s="44"/>
      <c r="G10" s="44"/>
      <c r="H10" s="45"/>
      <c r="I10" s="45"/>
      <c r="J10" s="45"/>
      <c r="K10" s="45"/>
      <c r="L10" s="45"/>
      <c r="M10" s="45"/>
      <c r="Q10" s="121"/>
      <c r="R10" s="121"/>
      <c r="S10" s="121"/>
      <c r="T10" s="121"/>
      <c r="U10" s="121"/>
      <c r="V10" s="121"/>
    </row>
    <row r="11" spans="1:22" s="40" customFormat="1" ht="23.4" thickBot="1" x14ac:dyDescent="0.45">
      <c r="A11" s="298" t="s">
        <v>85</v>
      </c>
      <c r="B11" s="299"/>
      <c r="C11" s="299"/>
      <c r="D11" s="299"/>
      <c r="E11" s="299"/>
      <c r="F11" s="299"/>
      <c r="G11" s="299"/>
      <c r="H11" s="64">
        <v>39</v>
      </c>
      <c r="I11" s="64"/>
      <c r="J11" s="300" t="s">
        <v>169</v>
      </c>
      <c r="K11" s="300"/>
      <c r="L11" s="300"/>
      <c r="M11" s="300"/>
      <c r="Q11" s="121"/>
      <c r="R11" s="121"/>
      <c r="S11" s="121"/>
      <c r="T11" s="121"/>
      <c r="U11" s="121"/>
      <c r="V11" s="121"/>
    </row>
    <row r="12" spans="1:22" s="40" customFormat="1" ht="10.5" customHeight="1" thickBot="1" x14ac:dyDescent="0.45">
      <c r="H12" s="41"/>
      <c r="I12" s="41"/>
      <c r="J12" s="41"/>
      <c r="K12" s="42"/>
      <c r="L12" s="42"/>
      <c r="M12" s="42"/>
      <c r="Q12" s="121"/>
      <c r="R12" s="121"/>
      <c r="S12" s="121"/>
      <c r="T12" s="121"/>
      <c r="U12" s="121"/>
      <c r="V12" s="121"/>
    </row>
    <row r="13" spans="1:22" s="40" customFormat="1" ht="23.4" thickBot="1" x14ac:dyDescent="0.45">
      <c r="A13" s="298" t="s">
        <v>91</v>
      </c>
      <c r="B13" s="299"/>
      <c r="C13" s="299"/>
      <c r="D13" s="299"/>
      <c r="E13" s="299"/>
      <c r="F13" s="299"/>
      <c r="G13" s="299"/>
      <c r="H13" s="64">
        <v>141</v>
      </c>
      <c r="I13" s="64"/>
      <c r="J13" s="300" t="s">
        <v>239</v>
      </c>
      <c r="K13" s="300"/>
      <c r="L13" s="300"/>
      <c r="M13" s="300"/>
      <c r="Q13" s="121"/>
      <c r="R13" s="121"/>
      <c r="S13" s="121"/>
      <c r="T13" s="121"/>
      <c r="U13" s="121"/>
      <c r="V13" s="121"/>
    </row>
    <row r="14" spans="1:22" s="40" customFormat="1" ht="10.5" customHeight="1" thickBot="1" x14ac:dyDescent="0.45">
      <c r="A14" s="44"/>
      <c r="B14" s="44"/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Q14" s="121"/>
      <c r="R14" s="121"/>
      <c r="S14" s="121"/>
      <c r="T14" s="121"/>
      <c r="U14" s="121"/>
      <c r="V14" s="121"/>
    </row>
    <row r="15" spans="1:22" s="40" customFormat="1" ht="23.4" thickBot="1" x14ac:dyDescent="0.45">
      <c r="A15" s="298" t="s">
        <v>92</v>
      </c>
      <c r="B15" s="299"/>
      <c r="C15" s="299"/>
      <c r="D15" s="299"/>
      <c r="E15" s="299"/>
      <c r="F15" s="299"/>
      <c r="G15" s="299"/>
      <c r="H15" s="68">
        <v>92</v>
      </c>
      <c r="I15" s="68"/>
      <c r="J15" s="300" t="s">
        <v>238</v>
      </c>
      <c r="K15" s="300"/>
      <c r="L15" s="300"/>
      <c r="M15" s="300"/>
      <c r="Q15" s="122"/>
      <c r="R15" s="122"/>
      <c r="S15" s="122"/>
      <c r="T15" s="122"/>
      <c r="U15" s="122"/>
      <c r="V15" s="122"/>
    </row>
    <row r="16" spans="1:22" s="40" customFormat="1" ht="10.5" customHeight="1" thickBot="1" x14ac:dyDescent="0.45">
      <c r="A16" s="44"/>
      <c r="B16" s="44"/>
      <c r="C16" s="44"/>
      <c r="D16" s="44"/>
      <c r="E16" s="44"/>
      <c r="F16" s="44"/>
      <c r="G16" s="44"/>
      <c r="H16" s="45"/>
      <c r="I16" s="45"/>
      <c r="J16" s="45"/>
      <c r="K16" s="45"/>
      <c r="L16" s="45"/>
      <c r="M16" s="45"/>
      <c r="Q16" s="121"/>
      <c r="R16" s="121"/>
      <c r="S16" s="121"/>
      <c r="T16" s="121"/>
      <c r="U16" s="121"/>
      <c r="V16" s="121"/>
    </row>
    <row r="17" spans="1:22" s="40" customFormat="1" ht="23.4" thickBot="1" x14ac:dyDescent="0.45">
      <c r="A17" s="298" t="s">
        <v>90</v>
      </c>
      <c r="B17" s="299"/>
      <c r="C17" s="299"/>
      <c r="D17" s="299"/>
      <c r="E17" s="299"/>
      <c r="F17" s="299"/>
      <c r="G17" s="299"/>
      <c r="H17" s="64">
        <v>91</v>
      </c>
      <c r="I17" s="64"/>
      <c r="J17" s="300" t="s">
        <v>109</v>
      </c>
      <c r="K17" s="300"/>
      <c r="L17" s="300"/>
      <c r="M17" s="300"/>
      <c r="Q17" s="122"/>
      <c r="R17" s="122"/>
      <c r="S17" s="122"/>
      <c r="T17" s="122"/>
      <c r="U17" s="122"/>
      <c r="V17" s="122"/>
    </row>
    <row r="18" spans="1:22" s="40" customFormat="1" ht="10.5" customHeight="1" thickBot="1" x14ac:dyDescent="0.45">
      <c r="A18" s="44"/>
      <c r="B18" s="44"/>
      <c r="C18" s="44"/>
      <c r="D18" s="44"/>
      <c r="E18" s="44"/>
      <c r="F18" s="44"/>
      <c r="G18" s="44"/>
      <c r="H18" s="45"/>
      <c r="I18" s="45"/>
      <c r="J18" s="45"/>
      <c r="K18" s="45"/>
      <c r="L18" s="45"/>
      <c r="M18" s="45"/>
      <c r="Q18" s="121"/>
      <c r="R18" s="121"/>
      <c r="S18" s="121"/>
      <c r="T18" s="121"/>
      <c r="U18" s="121"/>
      <c r="V18" s="121"/>
    </row>
    <row r="19" spans="1:22" s="40" customFormat="1" ht="23.4" thickBot="1" x14ac:dyDescent="0.45">
      <c r="A19" s="321" t="s">
        <v>89</v>
      </c>
      <c r="B19" s="322"/>
      <c r="C19" s="322"/>
      <c r="D19" s="322"/>
      <c r="E19" s="322"/>
      <c r="F19" s="322"/>
      <c r="G19" s="322"/>
      <c r="H19" s="66">
        <v>80</v>
      </c>
      <c r="I19" s="66"/>
      <c r="J19" s="301" t="s">
        <v>169</v>
      </c>
      <c r="K19" s="301"/>
      <c r="L19" s="301"/>
      <c r="M19" s="301"/>
      <c r="Q19" s="121"/>
      <c r="R19" s="121"/>
      <c r="S19" s="121"/>
      <c r="T19" s="121"/>
      <c r="U19" s="121"/>
      <c r="V19" s="121"/>
    </row>
    <row r="20" spans="1:22" s="40" customFormat="1" ht="10.5" customHeight="1" thickBot="1" x14ac:dyDescent="0.45">
      <c r="A20" s="46"/>
      <c r="B20" s="47"/>
      <c r="C20" s="47"/>
      <c r="D20" s="47"/>
      <c r="E20" s="47"/>
      <c r="F20" s="47"/>
      <c r="G20" s="47"/>
      <c r="H20" s="43"/>
      <c r="I20" s="43"/>
      <c r="J20" s="43"/>
      <c r="K20" s="43"/>
      <c r="L20" s="43"/>
      <c r="M20" s="43"/>
      <c r="Q20" s="121"/>
      <c r="R20" s="121"/>
      <c r="S20" s="121"/>
      <c r="T20" s="121"/>
      <c r="U20" s="121"/>
      <c r="V20" s="121"/>
    </row>
    <row r="21" spans="1:22" s="40" customFormat="1" ht="23.4" thickBot="1" x14ac:dyDescent="0.45">
      <c r="A21" s="321" t="s">
        <v>86</v>
      </c>
      <c r="B21" s="322"/>
      <c r="C21" s="322"/>
      <c r="D21" s="322"/>
      <c r="E21" s="322"/>
      <c r="F21" s="322"/>
      <c r="G21" s="323"/>
      <c r="H21" s="66">
        <v>24</v>
      </c>
      <c r="I21" s="66"/>
      <c r="J21" s="301" t="s">
        <v>239</v>
      </c>
      <c r="K21" s="301"/>
      <c r="L21" s="301"/>
      <c r="M21" s="301"/>
      <c r="N21" s="40" t="s">
        <v>240</v>
      </c>
      <c r="Q21" s="122"/>
      <c r="R21" s="122"/>
      <c r="S21" s="122"/>
      <c r="T21" s="122"/>
      <c r="U21" s="122"/>
      <c r="V21" s="122"/>
    </row>
    <row r="22" spans="1:22" s="40" customFormat="1" ht="10.5" customHeight="1" x14ac:dyDescent="0.4">
      <c r="A22" s="44"/>
      <c r="B22" s="44"/>
      <c r="C22" s="44"/>
      <c r="D22" s="44"/>
      <c r="E22" s="44"/>
      <c r="F22" s="44"/>
      <c r="G22" s="48"/>
      <c r="H22" s="45"/>
      <c r="I22" s="45"/>
      <c r="J22" s="45"/>
      <c r="K22" s="45"/>
      <c r="L22" s="45"/>
      <c r="M22" s="45"/>
      <c r="Q22" s="121"/>
      <c r="R22" s="121"/>
      <c r="S22" s="121"/>
      <c r="T22" s="121"/>
      <c r="U22" s="121"/>
      <c r="V22" s="121"/>
    </row>
    <row r="23" spans="1:22" s="40" customFormat="1" ht="23.4" thickBot="1" x14ac:dyDescent="0.45">
      <c r="A23" s="61" t="s">
        <v>87</v>
      </c>
      <c r="B23" s="61"/>
      <c r="C23" s="61"/>
      <c r="D23" s="61"/>
      <c r="E23" s="61"/>
      <c r="F23" s="61"/>
      <c r="G23" s="48"/>
      <c r="H23" s="45"/>
      <c r="I23" s="45"/>
      <c r="J23" s="45"/>
      <c r="K23" s="45"/>
      <c r="L23" s="45"/>
      <c r="M23" s="45"/>
      <c r="Q23" s="122"/>
      <c r="R23" s="122"/>
      <c r="S23" s="122"/>
      <c r="T23" s="122"/>
      <c r="U23" s="122"/>
      <c r="V23" s="122"/>
    </row>
    <row r="24" spans="1:22" s="40" customFormat="1" ht="23.4" thickBot="1" x14ac:dyDescent="0.45">
      <c r="A24" s="298" t="s">
        <v>98</v>
      </c>
      <c r="B24" s="299"/>
      <c r="C24" s="299"/>
      <c r="D24" s="299"/>
      <c r="E24" s="299"/>
      <c r="F24" s="299"/>
      <c r="G24" s="299"/>
      <c r="H24" s="64">
        <v>1393</v>
      </c>
      <c r="I24" s="64"/>
      <c r="J24" s="300" t="s">
        <v>169</v>
      </c>
      <c r="K24" s="300"/>
      <c r="L24" s="300"/>
      <c r="M24" s="300"/>
      <c r="Q24" s="121"/>
      <c r="R24" s="121"/>
      <c r="S24" s="121"/>
      <c r="T24" s="121"/>
      <c r="U24" s="121"/>
      <c r="V24" s="121"/>
    </row>
    <row r="25" spans="1:22" s="40" customFormat="1" ht="10.5" customHeight="1" thickBot="1" x14ac:dyDescent="0.45">
      <c r="A25" s="44"/>
      <c r="B25" s="44"/>
      <c r="C25" s="44"/>
      <c r="D25" s="44"/>
      <c r="E25" s="44"/>
      <c r="F25" s="44"/>
      <c r="G25" s="44"/>
      <c r="H25" s="45"/>
      <c r="I25" s="45"/>
      <c r="J25" s="45"/>
      <c r="K25" s="45"/>
      <c r="L25" s="45"/>
      <c r="M25" s="45"/>
      <c r="Q25" s="122"/>
      <c r="R25" s="122"/>
      <c r="S25" s="122"/>
      <c r="T25" s="122"/>
      <c r="U25" s="122"/>
      <c r="V25" s="122"/>
    </row>
    <row r="26" spans="1:22" s="40" customFormat="1" ht="23.4" thickBot="1" x14ac:dyDescent="0.45">
      <c r="A26" s="321" t="s">
        <v>99</v>
      </c>
      <c r="B26" s="322"/>
      <c r="C26" s="322"/>
      <c r="D26" s="322"/>
      <c r="E26" s="322"/>
      <c r="F26" s="322"/>
      <c r="G26" s="322"/>
      <c r="H26" s="66">
        <v>836</v>
      </c>
      <c r="I26" s="66"/>
      <c r="J26" s="301" t="s">
        <v>106</v>
      </c>
      <c r="K26" s="301"/>
      <c r="L26" s="301"/>
      <c r="M26" s="301"/>
      <c r="Q26" s="121"/>
      <c r="R26" s="121"/>
      <c r="S26" s="121"/>
      <c r="T26" s="121"/>
      <c r="U26" s="121"/>
      <c r="V26" s="121"/>
    </row>
    <row r="27" spans="1:22" s="40" customFormat="1" ht="10.5" customHeight="1" thickBot="1" x14ac:dyDescent="0.45">
      <c r="A27" s="46"/>
      <c r="B27" s="47"/>
      <c r="C27" s="47"/>
      <c r="D27" s="47"/>
      <c r="E27" s="47"/>
      <c r="F27" s="47"/>
      <c r="G27" s="47"/>
      <c r="H27" s="43"/>
      <c r="I27" s="43"/>
      <c r="J27" s="43"/>
      <c r="K27" s="43"/>
      <c r="L27" s="43"/>
      <c r="M27" s="43"/>
      <c r="Q27" s="122"/>
      <c r="R27" s="122"/>
      <c r="S27" s="122"/>
      <c r="T27" s="122"/>
      <c r="U27" s="122"/>
      <c r="V27" s="122"/>
    </row>
    <row r="28" spans="1:22" s="40" customFormat="1" ht="23.4" thickBot="1" x14ac:dyDescent="0.45">
      <c r="A28" s="321" t="s">
        <v>100</v>
      </c>
      <c r="B28" s="322"/>
      <c r="C28" s="322"/>
      <c r="D28" s="322"/>
      <c r="E28" s="322"/>
      <c r="F28" s="322"/>
      <c r="G28" s="323"/>
      <c r="H28" s="66">
        <v>670</v>
      </c>
      <c r="I28" s="66"/>
      <c r="J28" s="301" t="s">
        <v>238</v>
      </c>
      <c r="K28" s="301"/>
      <c r="L28" s="301"/>
      <c r="M28" s="301"/>
      <c r="Q28" s="121"/>
      <c r="R28" s="121"/>
      <c r="S28" s="121"/>
      <c r="T28" s="121"/>
      <c r="U28" s="121"/>
      <c r="V28" s="121"/>
    </row>
    <row r="29" spans="1:22" s="40" customFormat="1" ht="6.75" customHeight="1" x14ac:dyDescent="0.4">
      <c r="A29" s="69"/>
      <c r="B29" s="69"/>
      <c r="C29" s="69"/>
      <c r="D29" s="69"/>
      <c r="E29" s="69"/>
      <c r="F29" s="69"/>
      <c r="G29" s="70"/>
      <c r="H29" s="71"/>
      <c r="I29" s="71"/>
      <c r="J29" s="71"/>
      <c r="K29" s="71"/>
      <c r="L29" s="71"/>
      <c r="M29" s="71"/>
      <c r="Q29" s="122"/>
      <c r="R29" s="122"/>
      <c r="S29" s="122"/>
      <c r="T29" s="122"/>
      <c r="U29" s="122"/>
      <c r="V29" s="122"/>
    </row>
    <row r="30" spans="1:22" s="40" customFormat="1" ht="21" customHeight="1" x14ac:dyDescent="0.4">
      <c r="A30" s="40" t="s">
        <v>101</v>
      </c>
      <c r="H30" s="42"/>
      <c r="I30" s="42"/>
      <c r="J30" s="42"/>
      <c r="K30" s="42"/>
      <c r="L30" s="42"/>
      <c r="M30" s="42"/>
      <c r="Q30" s="122"/>
      <c r="R30" s="122"/>
      <c r="S30" s="122"/>
      <c r="T30" s="122"/>
      <c r="U30" s="122"/>
      <c r="V30" s="122"/>
    </row>
    <row r="31" spans="1:22" s="40" customFormat="1" ht="10.5" customHeight="1" x14ac:dyDescent="0.4">
      <c r="A31" s="49"/>
      <c r="B31" s="49"/>
      <c r="C31" s="49"/>
      <c r="D31" s="49"/>
      <c r="E31" s="49"/>
      <c r="F31" s="49"/>
      <c r="G31" s="49"/>
      <c r="H31" s="42"/>
      <c r="I31" s="42"/>
      <c r="J31" s="42"/>
      <c r="K31" s="42"/>
      <c r="L31" s="42"/>
      <c r="M31" s="42"/>
      <c r="Q31" s="122"/>
      <c r="R31" s="122"/>
      <c r="S31" s="122"/>
      <c r="T31" s="122"/>
      <c r="U31" s="122"/>
      <c r="V31" s="122"/>
    </row>
    <row r="32" spans="1:22" s="40" customFormat="1" ht="22.8" x14ac:dyDescent="0.4">
      <c r="A32" s="49"/>
      <c r="B32" s="49"/>
      <c r="C32" s="49"/>
      <c r="D32" s="49"/>
      <c r="E32" s="49"/>
      <c r="F32" s="49"/>
      <c r="G32" s="49"/>
      <c r="H32" s="42"/>
      <c r="I32" s="42"/>
      <c r="J32" s="42"/>
      <c r="K32" s="42"/>
      <c r="L32" s="42"/>
      <c r="M32" s="42"/>
      <c r="Q32" s="122"/>
      <c r="R32" s="122"/>
      <c r="S32" s="122"/>
      <c r="T32" s="122"/>
      <c r="U32" s="122"/>
      <c r="V32" s="122"/>
    </row>
  </sheetData>
  <mergeCells count="30">
    <mergeCell ref="A28:G28"/>
    <mergeCell ref="J28:M28"/>
    <mergeCell ref="A26:G26"/>
    <mergeCell ref="J26:M26"/>
    <mergeCell ref="A24:G24"/>
    <mergeCell ref="J24:M24"/>
    <mergeCell ref="R1:T1"/>
    <mergeCell ref="Q2:V4"/>
    <mergeCell ref="Q5:R8"/>
    <mergeCell ref="S5:V8"/>
    <mergeCell ref="J11:M11"/>
    <mergeCell ref="J15:M15"/>
    <mergeCell ref="A9:G9"/>
    <mergeCell ref="A17:G17"/>
    <mergeCell ref="J9:M9"/>
    <mergeCell ref="A15:G15"/>
    <mergeCell ref="J21:M21"/>
    <mergeCell ref="J19:M19"/>
    <mergeCell ref="A13:G13"/>
    <mergeCell ref="J13:M13"/>
    <mergeCell ref="J17:M17"/>
    <mergeCell ref="A11:G11"/>
    <mergeCell ref="A19:G19"/>
    <mergeCell ref="A21:G21"/>
    <mergeCell ref="A1:M1"/>
    <mergeCell ref="J4:M4"/>
    <mergeCell ref="A5:G5"/>
    <mergeCell ref="J5:M5"/>
    <mergeCell ref="A7:G7"/>
    <mergeCell ref="J7:M7"/>
  </mergeCells>
  <printOptions horizontalCentered="1" verticalCentered="1"/>
  <pageMargins left="0.51181102362204722" right="0.31496062992125984" top="0.27559055118110237" bottom="0.51181102362204722" header="0.31496062992125984" footer="0.31496062992125984"/>
  <pageSetup paperSize="9" scale="58" orientation="landscape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47"/>
  <sheetViews>
    <sheetView zoomScale="90" zoomScaleNormal="90" workbookViewId="0">
      <pane ySplit="1" topLeftCell="A109" activePane="bottomLeft" state="frozen"/>
      <selection pane="bottomLeft" sqref="A1:V148"/>
    </sheetView>
  </sheetViews>
  <sheetFormatPr defaultColWidth="9.109375" defaultRowHeight="15.75" customHeight="1" x14ac:dyDescent="0.3"/>
  <cols>
    <col min="1" max="1" width="11.5546875" style="148" bestFit="1" customWidth="1"/>
    <col min="2" max="2" width="7.88671875" style="149" customWidth="1"/>
    <col min="3" max="3" width="30.88671875" style="150" customWidth="1"/>
    <col min="4" max="4" width="6.5546875" style="151" customWidth="1"/>
    <col min="5" max="5" width="5.44140625" style="152" bestFit="1" customWidth="1"/>
    <col min="6" max="6" width="3.33203125" style="3" customWidth="1"/>
    <col min="7" max="17" width="4.6640625" style="148" customWidth="1"/>
    <col min="18" max="18" width="4.6640625" style="153" customWidth="1"/>
    <col min="19" max="19" width="5.88671875" style="154" bestFit="1" customWidth="1"/>
    <col min="20" max="20" width="7" style="155" bestFit="1" customWidth="1"/>
    <col min="21" max="21" width="5.44140625" style="156" bestFit="1" customWidth="1"/>
    <col min="22" max="22" width="11.33203125" style="148" customWidth="1"/>
    <col min="23" max="16384" width="9.109375" style="1"/>
  </cols>
  <sheetData>
    <row r="1" spans="1:23" ht="30" x14ac:dyDescent="0.2">
      <c r="A1" s="327" t="s">
        <v>42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</row>
    <row r="2" spans="1:23" s="17" customFormat="1" ht="15.75" customHeight="1" x14ac:dyDescent="0.25">
      <c r="A2" s="20" t="s">
        <v>115</v>
      </c>
      <c r="B2" s="123" t="s">
        <v>116</v>
      </c>
      <c r="C2" s="124" t="s">
        <v>43</v>
      </c>
      <c r="D2" s="125" t="s">
        <v>30</v>
      </c>
      <c r="E2" s="126" t="s">
        <v>0</v>
      </c>
      <c r="F2" s="127" t="s">
        <v>1</v>
      </c>
      <c r="G2" s="128" t="s">
        <v>2</v>
      </c>
      <c r="H2" s="128" t="s">
        <v>3</v>
      </c>
      <c r="I2" s="128" t="s">
        <v>4</v>
      </c>
      <c r="J2" s="128" t="s">
        <v>20</v>
      </c>
      <c r="K2" s="128" t="s">
        <v>5</v>
      </c>
      <c r="L2" s="128" t="s">
        <v>6</v>
      </c>
      <c r="M2" s="128" t="s">
        <v>7</v>
      </c>
      <c r="N2" s="128" t="s">
        <v>8</v>
      </c>
      <c r="O2" s="128" t="s">
        <v>19</v>
      </c>
      <c r="P2" s="128" t="s">
        <v>21</v>
      </c>
      <c r="Q2" s="128" t="s">
        <v>17</v>
      </c>
      <c r="R2" s="129" t="s">
        <v>9</v>
      </c>
      <c r="S2" s="130" t="s">
        <v>15</v>
      </c>
      <c r="T2" s="131" t="s">
        <v>16</v>
      </c>
      <c r="U2" s="132" t="s">
        <v>10</v>
      </c>
      <c r="V2" s="133" t="s">
        <v>32</v>
      </c>
      <c r="W2" s="5"/>
    </row>
    <row r="3" spans="1:23" ht="15.75" customHeight="1" x14ac:dyDescent="0.3">
      <c r="A3" s="324">
        <v>26</v>
      </c>
      <c r="B3" s="328">
        <v>1</v>
      </c>
      <c r="C3" s="331" t="s">
        <v>161</v>
      </c>
      <c r="D3" s="334" t="s">
        <v>140</v>
      </c>
      <c r="E3" s="134">
        <v>123</v>
      </c>
      <c r="F3" s="75" t="s">
        <v>11</v>
      </c>
      <c r="G3" s="135">
        <v>16</v>
      </c>
      <c r="H3" s="135">
        <v>15</v>
      </c>
      <c r="I3" s="135">
        <v>8</v>
      </c>
      <c r="J3" s="135">
        <v>8</v>
      </c>
      <c r="K3" s="135">
        <v>13</v>
      </c>
      <c r="L3" s="135">
        <v>13</v>
      </c>
      <c r="M3" s="135">
        <v>8</v>
      </c>
      <c r="N3" s="135">
        <v>8</v>
      </c>
      <c r="O3" s="135">
        <v>11</v>
      </c>
      <c r="P3" s="135">
        <v>12</v>
      </c>
      <c r="Q3" s="135">
        <v>4</v>
      </c>
      <c r="R3" s="136"/>
      <c r="S3" s="137">
        <f>IF(E3="","",SUM(G3:Q3)-(R3))</f>
        <v>116</v>
      </c>
      <c r="T3" s="138" t="s">
        <v>18</v>
      </c>
      <c r="U3" s="346">
        <v>1</v>
      </c>
      <c r="V3" s="25">
        <f>SUM(G3:I3)</f>
        <v>39</v>
      </c>
    </row>
    <row r="4" spans="1:23" ht="15.75" customHeight="1" x14ac:dyDescent="0.3">
      <c r="A4" s="325"/>
      <c r="B4" s="329"/>
      <c r="C4" s="332"/>
      <c r="D4" s="335"/>
      <c r="E4" s="134">
        <v>94</v>
      </c>
      <c r="F4" s="76" t="s">
        <v>12</v>
      </c>
      <c r="G4" s="135">
        <v>18</v>
      </c>
      <c r="H4" s="135">
        <v>12</v>
      </c>
      <c r="I4" s="135">
        <v>8</v>
      </c>
      <c r="J4" s="135">
        <v>9</v>
      </c>
      <c r="K4" s="135">
        <v>14</v>
      </c>
      <c r="L4" s="135">
        <v>13</v>
      </c>
      <c r="M4" s="135">
        <v>10</v>
      </c>
      <c r="N4" s="135">
        <v>9</v>
      </c>
      <c r="O4" s="135">
        <v>10</v>
      </c>
      <c r="P4" s="135">
        <v>11</v>
      </c>
      <c r="Q4" s="135">
        <v>5</v>
      </c>
      <c r="R4" s="136"/>
      <c r="S4" s="139">
        <f>IF(E4="","",SUM(G4:Q4)-(R4))</f>
        <v>119</v>
      </c>
      <c r="T4" s="140">
        <v>1</v>
      </c>
      <c r="U4" s="347"/>
      <c r="V4" s="26">
        <f>SUM(G4:I4)</f>
        <v>38</v>
      </c>
    </row>
    <row r="5" spans="1:23" ht="15.75" customHeight="1" x14ac:dyDescent="0.3">
      <c r="A5" s="325"/>
      <c r="B5" s="329"/>
      <c r="C5" s="332"/>
      <c r="D5" s="335"/>
      <c r="E5" s="134">
        <v>16</v>
      </c>
      <c r="F5" s="76" t="s">
        <v>13</v>
      </c>
      <c r="G5" s="135">
        <v>20</v>
      </c>
      <c r="H5" s="135">
        <v>12</v>
      </c>
      <c r="I5" s="135">
        <v>8</v>
      </c>
      <c r="J5" s="135">
        <v>9</v>
      </c>
      <c r="K5" s="135">
        <v>10</v>
      </c>
      <c r="L5" s="135">
        <v>13</v>
      </c>
      <c r="M5" s="135">
        <v>9</v>
      </c>
      <c r="N5" s="135">
        <v>9</v>
      </c>
      <c r="O5" s="135">
        <v>11</v>
      </c>
      <c r="P5" s="135">
        <v>11</v>
      </c>
      <c r="Q5" s="135">
        <v>5</v>
      </c>
      <c r="R5" s="136"/>
      <c r="S5" s="139">
        <f>IF(E5="","",SUM(G5:Q5)-(R5))</f>
        <v>117</v>
      </c>
      <c r="T5" s="339">
        <f>(SUM(S3:S6)+T4)</f>
        <v>478</v>
      </c>
      <c r="U5" s="340"/>
      <c r="V5" s="26">
        <f>SUM(G5:I5)</f>
        <v>40</v>
      </c>
    </row>
    <row r="6" spans="1:23" ht="15.75" customHeight="1" x14ac:dyDescent="0.3">
      <c r="A6" s="325"/>
      <c r="B6" s="329"/>
      <c r="C6" s="332"/>
      <c r="D6" s="336"/>
      <c r="E6" s="134">
        <v>50</v>
      </c>
      <c r="F6" s="77" t="s">
        <v>14</v>
      </c>
      <c r="G6" s="141">
        <v>22</v>
      </c>
      <c r="H6" s="141">
        <v>12</v>
      </c>
      <c r="I6" s="141">
        <v>7</v>
      </c>
      <c r="J6" s="141">
        <v>8</v>
      </c>
      <c r="K6" s="141">
        <v>13</v>
      </c>
      <c r="L6" s="141">
        <v>15</v>
      </c>
      <c r="M6" s="141">
        <v>9</v>
      </c>
      <c r="N6" s="141">
        <v>9</v>
      </c>
      <c r="O6" s="141">
        <v>11</v>
      </c>
      <c r="P6" s="141">
        <v>12</v>
      </c>
      <c r="Q6" s="141">
        <v>7</v>
      </c>
      <c r="R6" s="142"/>
      <c r="S6" s="143">
        <f>IF(E6="","",SUM(G6:Q6)-(R6))</f>
        <v>125</v>
      </c>
      <c r="T6" s="341"/>
      <c r="U6" s="342"/>
      <c r="V6" s="26">
        <f>SUM(G6:I6)</f>
        <v>41</v>
      </c>
    </row>
    <row r="7" spans="1:23" ht="15.75" customHeight="1" x14ac:dyDescent="0.25">
      <c r="A7" s="326"/>
      <c r="B7" s="330"/>
      <c r="C7" s="333"/>
      <c r="D7" s="144"/>
      <c r="E7" s="343" t="s">
        <v>31</v>
      </c>
      <c r="F7" s="344"/>
      <c r="G7" s="141">
        <f t="shared" ref="G7:Q7" si="0">SUM(G3:G6)</f>
        <v>76</v>
      </c>
      <c r="H7" s="141">
        <f t="shared" si="0"/>
        <v>51</v>
      </c>
      <c r="I7" s="141">
        <f t="shared" si="0"/>
        <v>31</v>
      </c>
      <c r="J7" s="141">
        <f t="shared" si="0"/>
        <v>34</v>
      </c>
      <c r="K7" s="141">
        <f t="shared" si="0"/>
        <v>50</v>
      </c>
      <c r="L7" s="141">
        <f t="shared" si="0"/>
        <v>54</v>
      </c>
      <c r="M7" s="141">
        <f t="shared" si="0"/>
        <v>36</v>
      </c>
      <c r="N7" s="141">
        <f t="shared" si="0"/>
        <v>35</v>
      </c>
      <c r="O7" s="141">
        <f t="shared" si="0"/>
        <v>43</v>
      </c>
      <c r="P7" s="141">
        <f t="shared" si="0"/>
        <v>46</v>
      </c>
      <c r="Q7" s="141">
        <f t="shared" si="0"/>
        <v>21</v>
      </c>
      <c r="R7" s="142"/>
      <c r="S7" s="145"/>
      <c r="T7" s="146"/>
      <c r="U7" s="147"/>
      <c r="V7" s="24">
        <f>SUM(V3:V6)</f>
        <v>158</v>
      </c>
    </row>
    <row r="8" spans="1:23" ht="15.75" customHeight="1" x14ac:dyDescent="0.3">
      <c r="A8" s="324">
        <v>21</v>
      </c>
      <c r="B8" s="328">
        <v>9</v>
      </c>
      <c r="C8" s="331" t="s">
        <v>149</v>
      </c>
      <c r="D8" s="334" t="s">
        <v>150</v>
      </c>
      <c r="E8" s="134">
        <v>5</v>
      </c>
      <c r="F8" s="75" t="s">
        <v>11</v>
      </c>
      <c r="G8" s="135">
        <v>19</v>
      </c>
      <c r="H8" s="135">
        <v>11</v>
      </c>
      <c r="I8" s="135">
        <v>7</v>
      </c>
      <c r="J8" s="135">
        <v>8</v>
      </c>
      <c r="K8" s="135">
        <v>13</v>
      </c>
      <c r="L8" s="135">
        <v>15</v>
      </c>
      <c r="M8" s="135">
        <v>9</v>
      </c>
      <c r="N8" s="135">
        <v>10</v>
      </c>
      <c r="O8" s="135">
        <v>12</v>
      </c>
      <c r="P8" s="135">
        <v>10</v>
      </c>
      <c r="Q8" s="135">
        <v>5</v>
      </c>
      <c r="R8" s="136"/>
      <c r="S8" s="137">
        <f>IF(E8="","",SUM(G8:Q8)-(R8))</f>
        <v>119</v>
      </c>
      <c r="T8" s="138" t="s">
        <v>18</v>
      </c>
      <c r="U8" s="346">
        <v>2</v>
      </c>
      <c r="V8" s="25">
        <f>SUM(G8:I8)</f>
        <v>37</v>
      </c>
    </row>
    <row r="9" spans="1:23" ht="15.75" customHeight="1" x14ac:dyDescent="0.3">
      <c r="A9" s="325"/>
      <c r="B9" s="329"/>
      <c r="C9" s="332"/>
      <c r="D9" s="335"/>
      <c r="E9" s="134">
        <v>4</v>
      </c>
      <c r="F9" s="76" t="s">
        <v>12</v>
      </c>
      <c r="G9" s="135">
        <v>19</v>
      </c>
      <c r="H9" s="135">
        <v>10</v>
      </c>
      <c r="I9" s="135">
        <v>6</v>
      </c>
      <c r="J9" s="135">
        <v>8</v>
      </c>
      <c r="K9" s="135">
        <v>13</v>
      </c>
      <c r="L9" s="135">
        <v>15</v>
      </c>
      <c r="M9" s="135">
        <v>8</v>
      </c>
      <c r="N9" s="135">
        <v>10</v>
      </c>
      <c r="O9" s="135">
        <v>11</v>
      </c>
      <c r="P9" s="135">
        <v>10</v>
      </c>
      <c r="Q9" s="135">
        <v>5</v>
      </c>
      <c r="R9" s="136"/>
      <c r="S9" s="139">
        <f>IF(E9="","",SUM(G9:Q9)-(R9))</f>
        <v>115</v>
      </c>
      <c r="T9" s="140">
        <v>1</v>
      </c>
      <c r="U9" s="347"/>
      <c r="V9" s="26">
        <f>SUM(G9:I9)</f>
        <v>35</v>
      </c>
    </row>
    <row r="10" spans="1:23" ht="15.75" customHeight="1" x14ac:dyDescent="0.3">
      <c r="A10" s="325"/>
      <c r="B10" s="329"/>
      <c r="C10" s="332"/>
      <c r="D10" s="335"/>
      <c r="E10" s="134">
        <v>55</v>
      </c>
      <c r="F10" s="76" t="s">
        <v>13</v>
      </c>
      <c r="G10" s="135">
        <v>18</v>
      </c>
      <c r="H10" s="135">
        <v>10</v>
      </c>
      <c r="I10" s="135">
        <v>6</v>
      </c>
      <c r="J10" s="135">
        <v>8</v>
      </c>
      <c r="K10" s="135">
        <v>12</v>
      </c>
      <c r="L10" s="135">
        <v>13</v>
      </c>
      <c r="M10" s="135">
        <v>9</v>
      </c>
      <c r="N10" s="135">
        <v>9</v>
      </c>
      <c r="O10" s="135">
        <v>11</v>
      </c>
      <c r="P10" s="135">
        <v>10</v>
      </c>
      <c r="Q10" s="135">
        <v>4</v>
      </c>
      <c r="R10" s="136"/>
      <c r="S10" s="139">
        <f>IF(E10="","",SUM(G10:Q10)-(R10))</f>
        <v>110</v>
      </c>
      <c r="T10" s="339">
        <f>(SUM(S8:S11)+T9)</f>
        <v>460</v>
      </c>
      <c r="U10" s="340"/>
      <c r="V10" s="26">
        <f>SUM(G10:I10)</f>
        <v>34</v>
      </c>
    </row>
    <row r="11" spans="1:23" ht="15.75" customHeight="1" x14ac:dyDescent="0.3">
      <c r="A11" s="325"/>
      <c r="B11" s="329"/>
      <c r="C11" s="332"/>
      <c r="D11" s="336"/>
      <c r="E11" s="134">
        <v>44</v>
      </c>
      <c r="F11" s="77" t="s">
        <v>14</v>
      </c>
      <c r="G11" s="141">
        <v>18</v>
      </c>
      <c r="H11" s="141">
        <v>11</v>
      </c>
      <c r="I11" s="141">
        <v>6</v>
      </c>
      <c r="J11" s="141">
        <v>9</v>
      </c>
      <c r="K11" s="141">
        <v>13</v>
      </c>
      <c r="L11" s="141">
        <v>13</v>
      </c>
      <c r="M11" s="141">
        <v>9</v>
      </c>
      <c r="N11" s="141">
        <v>10</v>
      </c>
      <c r="O11" s="141">
        <v>11</v>
      </c>
      <c r="P11" s="141">
        <v>11</v>
      </c>
      <c r="Q11" s="141">
        <v>4</v>
      </c>
      <c r="R11" s="142"/>
      <c r="S11" s="143">
        <f>IF(E11="","",SUM(G11:Q11)-(R11))</f>
        <v>115</v>
      </c>
      <c r="T11" s="341"/>
      <c r="U11" s="342"/>
      <c r="V11" s="26">
        <f>SUM(G11:I11)</f>
        <v>35</v>
      </c>
    </row>
    <row r="12" spans="1:23" ht="15.75" customHeight="1" x14ac:dyDescent="0.25">
      <c r="A12" s="326"/>
      <c r="B12" s="330"/>
      <c r="C12" s="333"/>
      <c r="D12" s="144"/>
      <c r="E12" s="343" t="s">
        <v>31</v>
      </c>
      <c r="F12" s="344"/>
      <c r="G12" s="141">
        <f t="shared" ref="G12:Q12" si="1">SUM(G8:G11)</f>
        <v>74</v>
      </c>
      <c r="H12" s="141">
        <f t="shared" si="1"/>
        <v>42</v>
      </c>
      <c r="I12" s="141">
        <f t="shared" si="1"/>
        <v>25</v>
      </c>
      <c r="J12" s="141">
        <f t="shared" si="1"/>
        <v>33</v>
      </c>
      <c r="K12" s="141">
        <f t="shared" si="1"/>
        <v>51</v>
      </c>
      <c r="L12" s="141">
        <f t="shared" si="1"/>
        <v>56</v>
      </c>
      <c r="M12" s="141">
        <f t="shared" si="1"/>
        <v>35</v>
      </c>
      <c r="N12" s="141">
        <f t="shared" si="1"/>
        <v>39</v>
      </c>
      <c r="O12" s="141">
        <f t="shared" si="1"/>
        <v>45</v>
      </c>
      <c r="P12" s="141">
        <f t="shared" si="1"/>
        <v>41</v>
      </c>
      <c r="Q12" s="141">
        <f t="shared" si="1"/>
        <v>18</v>
      </c>
      <c r="R12" s="142"/>
      <c r="S12" s="145"/>
      <c r="T12" s="146"/>
      <c r="U12" s="147"/>
      <c r="V12" s="24">
        <f>SUM(V8:V11)</f>
        <v>141</v>
      </c>
    </row>
    <row r="13" spans="1:23" ht="15.75" customHeight="1" x14ac:dyDescent="0.3">
      <c r="A13" s="324">
        <v>19</v>
      </c>
      <c r="B13" s="328">
        <v>22</v>
      </c>
      <c r="C13" s="331" t="s">
        <v>137</v>
      </c>
      <c r="D13" s="334" t="s">
        <v>138</v>
      </c>
      <c r="E13" s="246">
        <v>42</v>
      </c>
      <c r="F13" s="240" t="s">
        <v>11</v>
      </c>
      <c r="G13" s="247">
        <v>20</v>
      </c>
      <c r="H13" s="247">
        <v>10</v>
      </c>
      <c r="I13" s="247">
        <v>8</v>
      </c>
      <c r="J13" s="247">
        <v>9</v>
      </c>
      <c r="K13" s="247">
        <v>10</v>
      </c>
      <c r="L13" s="247">
        <v>15</v>
      </c>
      <c r="M13" s="247">
        <v>9</v>
      </c>
      <c r="N13" s="247">
        <v>8</v>
      </c>
      <c r="O13" s="247">
        <v>11</v>
      </c>
      <c r="P13" s="247">
        <v>10</v>
      </c>
      <c r="Q13" s="247">
        <v>3</v>
      </c>
      <c r="R13" s="248"/>
      <c r="S13" s="249">
        <v>113</v>
      </c>
      <c r="T13" s="250" t="s">
        <v>18</v>
      </c>
      <c r="U13" s="346">
        <v>3</v>
      </c>
      <c r="V13" s="226">
        <v>38</v>
      </c>
      <c r="W13" s="205"/>
    </row>
    <row r="14" spans="1:23" ht="15.75" customHeight="1" x14ac:dyDescent="0.3">
      <c r="A14" s="325"/>
      <c r="B14" s="329"/>
      <c r="C14" s="332"/>
      <c r="D14" s="335"/>
      <c r="E14" s="246">
        <v>21</v>
      </c>
      <c r="F14" s="241" t="s">
        <v>12</v>
      </c>
      <c r="G14" s="247">
        <v>16</v>
      </c>
      <c r="H14" s="247">
        <v>9</v>
      </c>
      <c r="I14" s="247">
        <v>6</v>
      </c>
      <c r="J14" s="247">
        <v>8</v>
      </c>
      <c r="K14" s="247">
        <v>10</v>
      </c>
      <c r="L14" s="247">
        <v>14</v>
      </c>
      <c r="M14" s="247">
        <v>8</v>
      </c>
      <c r="N14" s="247">
        <v>9</v>
      </c>
      <c r="O14" s="247">
        <v>10</v>
      </c>
      <c r="P14" s="247">
        <v>9</v>
      </c>
      <c r="Q14" s="247">
        <v>3</v>
      </c>
      <c r="R14" s="248"/>
      <c r="S14" s="251">
        <v>102</v>
      </c>
      <c r="T14" s="252"/>
      <c r="U14" s="347"/>
      <c r="V14" s="227">
        <v>31</v>
      </c>
      <c r="W14" s="205"/>
    </row>
    <row r="15" spans="1:23" ht="15.75" customHeight="1" x14ac:dyDescent="0.3">
      <c r="A15" s="325"/>
      <c r="B15" s="329"/>
      <c r="C15" s="332"/>
      <c r="D15" s="335"/>
      <c r="E15" s="246">
        <v>1</v>
      </c>
      <c r="F15" s="241" t="s">
        <v>13</v>
      </c>
      <c r="G15" s="247">
        <v>18</v>
      </c>
      <c r="H15" s="247">
        <v>10</v>
      </c>
      <c r="I15" s="247">
        <v>7</v>
      </c>
      <c r="J15" s="247">
        <v>8</v>
      </c>
      <c r="K15" s="247">
        <v>11</v>
      </c>
      <c r="L15" s="247">
        <v>15</v>
      </c>
      <c r="M15" s="247">
        <v>8</v>
      </c>
      <c r="N15" s="247">
        <v>9</v>
      </c>
      <c r="O15" s="247">
        <v>10</v>
      </c>
      <c r="P15" s="247">
        <v>8</v>
      </c>
      <c r="Q15" s="247">
        <v>3</v>
      </c>
      <c r="R15" s="248"/>
      <c r="S15" s="251">
        <v>107</v>
      </c>
      <c r="T15" s="339">
        <v>412</v>
      </c>
      <c r="U15" s="340"/>
      <c r="V15" s="227">
        <v>35</v>
      </c>
      <c r="W15" s="205"/>
    </row>
    <row r="16" spans="1:23" ht="15.75" customHeight="1" x14ac:dyDescent="0.3">
      <c r="A16" s="325"/>
      <c r="B16" s="329"/>
      <c r="C16" s="332"/>
      <c r="D16" s="336"/>
      <c r="E16" s="246">
        <v>16</v>
      </c>
      <c r="F16" s="242" t="s">
        <v>14</v>
      </c>
      <c r="G16" s="253">
        <v>16</v>
      </c>
      <c r="H16" s="253"/>
      <c r="I16" s="253">
        <v>7</v>
      </c>
      <c r="J16" s="253">
        <v>7</v>
      </c>
      <c r="K16" s="253">
        <v>9</v>
      </c>
      <c r="L16" s="253">
        <v>15</v>
      </c>
      <c r="M16" s="253">
        <v>9</v>
      </c>
      <c r="N16" s="253">
        <v>9</v>
      </c>
      <c r="O16" s="253">
        <v>10</v>
      </c>
      <c r="P16" s="253">
        <v>8</v>
      </c>
      <c r="Q16" s="253"/>
      <c r="R16" s="254"/>
      <c r="S16" s="255">
        <v>90</v>
      </c>
      <c r="T16" s="341"/>
      <c r="U16" s="342"/>
      <c r="V16" s="227">
        <v>23</v>
      </c>
      <c r="W16" s="205"/>
    </row>
    <row r="17" spans="1:23" ht="15.75" customHeight="1" x14ac:dyDescent="0.25">
      <c r="A17" s="326"/>
      <c r="B17" s="330"/>
      <c r="C17" s="345"/>
      <c r="D17" s="256"/>
      <c r="E17" s="343" t="s">
        <v>31</v>
      </c>
      <c r="F17" s="344"/>
      <c r="G17" s="253">
        <v>70</v>
      </c>
      <c r="H17" s="253">
        <v>29</v>
      </c>
      <c r="I17" s="253">
        <v>28</v>
      </c>
      <c r="J17" s="253">
        <v>32</v>
      </c>
      <c r="K17" s="253">
        <v>40</v>
      </c>
      <c r="L17" s="253">
        <v>59</v>
      </c>
      <c r="M17" s="253">
        <v>34</v>
      </c>
      <c r="N17" s="253">
        <v>35</v>
      </c>
      <c r="O17" s="253">
        <v>41</v>
      </c>
      <c r="P17" s="253">
        <v>35</v>
      </c>
      <c r="Q17" s="253">
        <v>9</v>
      </c>
      <c r="R17" s="254"/>
      <c r="S17" s="257"/>
      <c r="T17" s="258"/>
      <c r="U17" s="259"/>
      <c r="V17" s="225">
        <v>127</v>
      </c>
      <c r="W17" s="205"/>
    </row>
    <row r="18" spans="1:23" ht="15.75" customHeight="1" x14ac:dyDescent="0.3">
      <c r="A18" s="324">
        <v>4</v>
      </c>
      <c r="B18" s="328">
        <v>17</v>
      </c>
      <c r="C18" s="331" t="s">
        <v>59</v>
      </c>
      <c r="D18" s="334" t="s">
        <v>60</v>
      </c>
      <c r="E18" s="134">
        <v>53</v>
      </c>
      <c r="F18" s="75" t="s">
        <v>11</v>
      </c>
      <c r="G18" s="135">
        <v>23</v>
      </c>
      <c r="H18" s="135"/>
      <c r="I18" s="135">
        <v>8</v>
      </c>
      <c r="J18" s="135">
        <v>8</v>
      </c>
      <c r="K18" s="135"/>
      <c r="L18" s="135">
        <v>12</v>
      </c>
      <c r="M18" s="135">
        <v>9</v>
      </c>
      <c r="N18" s="135">
        <v>8</v>
      </c>
      <c r="O18" s="135">
        <v>10</v>
      </c>
      <c r="P18" s="135">
        <v>10</v>
      </c>
      <c r="Q18" s="135"/>
      <c r="R18" s="136"/>
      <c r="S18" s="137">
        <f>IF(E18="","",SUM(G18:Q18)-(R18))</f>
        <v>88</v>
      </c>
      <c r="T18" s="138" t="s">
        <v>18</v>
      </c>
      <c r="U18" s="348">
        <v>4</v>
      </c>
      <c r="V18" s="25">
        <f>SUM(G18:I18)</f>
        <v>31</v>
      </c>
    </row>
    <row r="19" spans="1:23" ht="15.75" customHeight="1" x14ac:dyDescent="0.3">
      <c r="A19" s="325"/>
      <c r="B19" s="329"/>
      <c r="C19" s="332"/>
      <c r="D19" s="335"/>
      <c r="E19" s="134">
        <v>36</v>
      </c>
      <c r="F19" s="76" t="s">
        <v>12</v>
      </c>
      <c r="G19" s="135">
        <v>22</v>
      </c>
      <c r="H19" s="135">
        <v>9</v>
      </c>
      <c r="I19" s="135">
        <v>7</v>
      </c>
      <c r="J19" s="135">
        <v>8</v>
      </c>
      <c r="K19" s="135">
        <v>10</v>
      </c>
      <c r="L19" s="135">
        <v>12</v>
      </c>
      <c r="M19" s="135">
        <v>9</v>
      </c>
      <c r="N19" s="135">
        <v>9</v>
      </c>
      <c r="O19" s="135">
        <v>9</v>
      </c>
      <c r="P19" s="135">
        <v>10</v>
      </c>
      <c r="Q19" s="135">
        <v>3</v>
      </c>
      <c r="R19" s="136"/>
      <c r="S19" s="139">
        <f>IF(E19="","",SUM(G19:Q19)-(R19))</f>
        <v>108</v>
      </c>
      <c r="T19" s="140"/>
      <c r="U19" s="349"/>
      <c r="V19" s="26">
        <f>SUM(G19:I19)</f>
        <v>38</v>
      </c>
    </row>
    <row r="20" spans="1:23" ht="15.75" customHeight="1" x14ac:dyDescent="0.3">
      <c r="A20" s="325"/>
      <c r="B20" s="329"/>
      <c r="C20" s="332"/>
      <c r="D20" s="335"/>
      <c r="E20" s="134">
        <v>28</v>
      </c>
      <c r="F20" s="76" t="s">
        <v>13</v>
      </c>
      <c r="G20" s="135">
        <v>19</v>
      </c>
      <c r="H20" s="135"/>
      <c r="I20" s="135">
        <v>9</v>
      </c>
      <c r="J20" s="135">
        <v>7</v>
      </c>
      <c r="K20" s="135">
        <v>10</v>
      </c>
      <c r="L20" s="135">
        <v>12</v>
      </c>
      <c r="M20" s="135">
        <v>8</v>
      </c>
      <c r="N20" s="135">
        <v>9</v>
      </c>
      <c r="O20" s="135">
        <v>10</v>
      </c>
      <c r="P20" s="135">
        <v>10</v>
      </c>
      <c r="Q20" s="135"/>
      <c r="R20" s="136"/>
      <c r="S20" s="139">
        <f>IF(E20="","",SUM(G20:Q20)-(R20))</f>
        <v>94</v>
      </c>
      <c r="T20" s="339">
        <f>(SUM(S18:S21)+T19)</f>
        <v>389</v>
      </c>
      <c r="U20" s="340"/>
      <c r="V20" s="26">
        <f>SUM(G20:I20)</f>
        <v>28</v>
      </c>
    </row>
    <row r="21" spans="1:23" ht="15.75" customHeight="1" x14ac:dyDescent="0.3">
      <c r="A21" s="325"/>
      <c r="B21" s="329"/>
      <c r="C21" s="332"/>
      <c r="D21" s="336"/>
      <c r="E21" s="134">
        <v>114</v>
      </c>
      <c r="F21" s="77" t="s">
        <v>14</v>
      </c>
      <c r="G21" s="141">
        <v>22</v>
      </c>
      <c r="H21" s="141"/>
      <c r="I21" s="141">
        <v>8</v>
      </c>
      <c r="J21" s="141">
        <v>9</v>
      </c>
      <c r="K21" s="141">
        <v>11</v>
      </c>
      <c r="L21" s="141">
        <v>11</v>
      </c>
      <c r="M21" s="141">
        <v>9</v>
      </c>
      <c r="N21" s="141">
        <v>9</v>
      </c>
      <c r="O21" s="141">
        <v>10</v>
      </c>
      <c r="P21" s="141">
        <v>10</v>
      </c>
      <c r="Q21" s="141"/>
      <c r="R21" s="142"/>
      <c r="S21" s="143">
        <f>IF(E21="","",SUM(G21:Q21)-(R21))</f>
        <v>99</v>
      </c>
      <c r="T21" s="341"/>
      <c r="U21" s="342"/>
      <c r="V21" s="26">
        <f>SUM(G21:I21)</f>
        <v>30</v>
      </c>
    </row>
    <row r="22" spans="1:23" ht="15.75" customHeight="1" x14ac:dyDescent="0.25">
      <c r="A22" s="326"/>
      <c r="B22" s="330"/>
      <c r="C22" s="333"/>
      <c r="D22" s="144"/>
      <c r="E22" s="343" t="s">
        <v>31</v>
      </c>
      <c r="F22" s="344"/>
      <c r="G22" s="141">
        <f t="shared" ref="G22:Q22" si="2">SUM(G18:G21)</f>
        <v>86</v>
      </c>
      <c r="H22" s="141">
        <f t="shared" si="2"/>
        <v>9</v>
      </c>
      <c r="I22" s="141">
        <f t="shared" si="2"/>
        <v>32</v>
      </c>
      <c r="J22" s="141">
        <f t="shared" si="2"/>
        <v>32</v>
      </c>
      <c r="K22" s="141">
        <f t="shared" si="2"/>
        <v>31</v>
      </c>
      <c r="L22" s="141">
        <f t="shared" si="2"/>
        <v>47</v>
      </c>
      <c r="M22" s="141">
        <f t="shared" si="2"/>
        <v>35</v>
      </c>
      <c r="N22" s="141">
        <f t="shared" si="2"/>
        <v>35</v>
      </c>
      <c r="O22" s="141">
        <f t="shared" si="2"/>
        <v>39</v>
      </c>
      <c r="P22" s="141">
        <f t="shared" si="2"/>
        <v>40</v>
      </c>
      <c r="Q22" s="141">
        <f t="shared" si="2"/>
        <v>3</v>
      </c>
      <c r="R22" s="142"/>
      <c r="S22" s="145"/>
      <c r="T22" s="146"/>
      <c r="U22" s="147"/>
      <c r="V22" s="24">
        <f>SUM(V18:V21)</f>
        <v>127</v>
      </c>
    </row>
    <row r="23" spans="1:23" ht="15.75" customHeight="1" x14ac:dyDescent="0.3">
      <c r="A23" s="324">
        <v>27</v>
      </c>
      <c r="B23" s="328">
        <v>14</v>
      </c>
      <c r="C23" s="331" t="s">
        <v>161</v>
      </c>
      <c r="D23" s="334" t="s">
        <v>140</v>
      </c>
      <c r="E23" s="134">
        <v>190</v>
      </c>
      <c r="F23" s="75" t="s">
        <v>11</v>
      </c>
      <c r="G23" s="135">
        <v>15</v>
      </c>
      <c r="H23" s="135">
        <v>10</v>
      </c>
      <c r="I23" s="135">
        <v>6</v>
      </c>
      <c r="J23" s="135">
        <v>9</v>
      </c>
      <c r="K23" s="135">
        <v>13</v>
      </c>
      <c r="L23" s="135">
        <v>15</v>
      </c>
      <c r="M23" s="135">
        <v>9</v>
      </c>
      <c r="N23" s="135">
        <v>9</v>
      </c>
      <c r="O23" s="135">
        <v>10</v>
      </c>
      <c r="P23" s="135">
        <v>9</v>
      </c>
      <c r="Q23" s="135">
        <v>3</v>
      </c>
      <c r="R23" s="136"/>
      <c r="S23" s="137">
        <f>IF(E23="","",SUM(G23:Q23)-(R23))</f>
        <v>108</v>
      </c>
      <c r="T23" s="138" t="s">
        <v>18</v>
      </c>
      <c r="U23" s="348">
        <v>5</v>
      </c>
      <c r="V23" s="25">
        <f>SUM(G23:I23)</f>
        <v>31</v>
      </c>
    </row>
    <row r="24" spans="1:23" ht="15.75" customHeight="1" x14ac:dyDescent="0.3">
      <c r="A24" s="325"/>
      <c r="B24" s="329"/>
      <c r="C24" s="332"/>
      <c r="D24" s="335"/>
      <c r="E24" s="134">
        <v>43</v>
      </c>
      <c r="F24" s="76" t="s">
        <v>12</v>
      </c>
      <c r="G24" s="135" t="s">
        <v>159</v>
      </c>
      <c r="H24" s="135"/>
      <c r="I24" s="135"/>
      <c r="J24" s="135">
        <v>8</v>
      </c>
      <c r="K24" s="135"/>
      <c r="L24" s="135">
        <v>13</v>
      </c>
      <c r="M24" s="135">
        <v>8</v>
      </c>
      <c r="N24" s="135">
        <v>9</v>
      </c>
      <c r="O24" s="135">
        <v>10</v>
      </c>
      <c r="P24" s="135">
        <v>8</v>
      </c>
      <c r="Q24" s="135"/>
      <c r="R24" s="136"/>
      <c r="S24" s="139">
        <f>IF(E24="","",SUM(G24:Q24)-(R24))</f>
        <v>56</v>
      </c>
      <c r="T24" s="140"/>
      <c r="U24" s="349"/>
      <c r="V24" s="26">
        <f>SUM(G24:I24)</f>
        <v>0</v>
      </c>
    </row>
    <row r="25" spans="1:23" ht="15.75" customHeight="1" x14ac:dyDescent="0.3">
      <c r="A25" s="325"/>
      <c r="B25" s="329"/>
      <c r="C25" s="332"/>
      <c r="D25" s="335"/>
      <c r="E25" s="134">
        <v>186</v>
      </c>
      <c r="F25" s="76" t="s">
        <v>13</v>
      </c>
      <c r="G25" s="135">
        <v>19</v>
      </c>
      <c r="H25" s="135">
        <v>13</v>
      </c>
      <c r="I25" s="135">
        <v>9</v>
      </c>
      <c r="J25" s="135">
        <v>8</v>
      </c>
      <c r="K25" s="135">
        <v>15</v>
      </c>
      <c r="L25" s="135">
        <v>15</v>
      </c>
      <c r="M25" s="135">
        <v>9</v>
      </c>
      <c r="N25" s="135">
        <v>9</v>
      </c>
      <c r="O25" s="135">
        <v>11</v>
      </c>
      <c r="P25" s="135">
        <v>10</v>
      </c>
      <c r="Q25" s="135">
        <v>7</v>
      </c>
      <c r="R25" s="136"/>
      <c r="S25" s="139">
        <f>IF(E25="","",SUM(G25:Q25)-(R25))</f>
        <v>125</v>
      </c>
      <c r="T25" s="339">
        <f>(SUM(S23:S26)+T24)</f>
        <v>382</v>
      </c>
      <c r="U25" s="340"/>
      <c r="V25" s="26">
        <f>SUM(G25:I25)</f>
        <v>41</v>
      </c>
    </row>
    <row r="26" spans="1:23" ht="15.75" customHeight="1" x14ac:dyDescent="0.3">
      <c r="A26" s="325"/>
      <c r="B26" s="329"/>
      <c r="C26" s="332"/>
      <c r="D26" s="336"/>
      <c r="E26" s="134">
        <v>125</v>
      </c>
      <c r="F26" s="77" t="s">
        <v>14</v>
      </c>
      <c r="G26" s="141">
        <v>18</v>
      </c>
      <c r="H26" s="141">
        <v>11</v>
      </c>
      <c r="I26" s="141">
        <v>6</v>
      </c>
      <c r="J26" s="141">
        <v>8</v>
      </c>
      <c r="K26" s="141"/>
      <c r="L26" s="141">
        <v>13</v>
      </c>
      <c r="M26" s="141">
        <v>8</v>
      </c>
      <c r="N26" s="141">
        <v>8</v>
      </c>
      <c r="O26" s="141">
        <v>10</v>
      </c>
      <c r="P26" s="141">
        <v>11</v>
      </c>
      <c r="Q26" s="141"/>
      <c r="R26" s="142"/>
      <c r="S26" s="143">
        <f>IF(E26="","",SUM(G26:Q26)-(R26))</f>
        <v>93</v>
      </c>
      <c r="T26" s="341"/>
      <c r="U26" s="342"/>
      <c r="V26" s="26">
        <f>SUM(G26:I26)</f>
        <v>35</v>
      </c>
    </row>
    <row r="27" spans="1:23" ht="15.75" customHeight="1" x14ac:dyDescent="0.25">
      <c r="A27" s="326"/>
      <c r="B27" s="330"/>
      <c r="C27" s="333"/>
      <c r="D27" s="144"/>
      <c r="E27" s="343" t="s">
        <v>31</v>
      </c>
      <c r="F27" s="344"/>
      <c r="G27" s="141">
        <f t="shared" ref="G27:Q27" si="3">SUM(G23:G26)</f>
        <v>52</v>
      </c>
      <c r="H27" s="141">
        <f t="shared" si="3"/>
        <v>34</v>
      </c>
      <c r="I27" s="141">
        <f t="shared" si="3"/>
        <v>21</v>
      </c>
      <c r="J27" s="141">
        <f t="shared" si="3"/>
        <v>33</v>
      </c>
      <c r="K27" s="141">
        <f t="shared" si="3"/>
        <v>28</v>
      </c>
      <c r="L27" s="141">
        <f t="shared" si="3"/>
        <v>56</v>
      </c>
      <c r="M27" s="141">
        <f t="shared" si="3"/>
        <v>34</v>
      </c>
      <c r="N27" s="141">
        <f t="shared" si="3"/>
        <v>35</v>
      </c>
      <c r="O27" s="141">
        <f t="shared" si="3"/>
        <v>41</v>
      </c>
      <c r="P27" s="141">
        <f t="shared" si="3"/>
        <v>38</v>
      </c>
      <c r="Q27" s="141">
        <f t="shared" si="3"/>
        <v>10</v>
      </c>
      <c r="R27" s="142"/>
      <c r="S27" s="145"/>
      <c r="T27" s="146"/>
      <c r="U27" s="147"/>
      <c r="V27" s="24">
        <f>SUM(V23:V26)</f>
        <v>107</v>
      </c>
    </row>
    <row r="28" spans="1:23" ht="15.75" customHeight="1" x14ac:dyDescent="0.3">
      <c r="A28" s="324">
        <v>15</v>
      </c>
      <c r="B28" s="328">
        <v>8</v>
      </c>
      <c r="C28" s="331" t="s">
        <v>63</v>
      </c>
      <c r="D28" s="334" t="s">
        <v>64</v>
      </c>
      <c r="E28" s="134">
        <v>14</v>
      </c>
      <c r="F28" s="75" t="s">
        <v>11</v>
      </c>
      <c r="G28" s="135">
        <v>20</v>
      </c>
      <c r="H28" s="135">
        <v>13</v>
      </c>
      <c r="I28" s="135">
        <v>6</v>
      </c>
      <c r="J28" s="135">
        <v>9</v>
      </c>
      <c r="K28" s="135">
        <v>12</v>
      </c>
      <c r="L28" s="135">
        <v>12</v>
      </c>
      <c r="M28" s="135">
        <v>8</v>
      </c>
      <c r="N28" s="135">
        <v>8</v>
      </c>
      <c r="O28" s="135">
        <v>9</v>
      </c>
      <c r="P28" s="135">
        <v>8</v>
      </c>
      <c r="Q28" s="135">
        <v>5</v>
      </c>
      <c r="R28" s="136"/>
      <c r="S28" s="137">
        <f>IF(E28="","",SUM(G28:Q28)-(R28))</f>
        <v>110</v>
      </c>
      <c r="T28" s="138" t="s">
        <v>18</v>
      </c>
      <c r="U28" s="337">
        <v>6</v>
      </c>
      <c r="V28" s="25">
        <f>SUM(G28:I28)</f>
        <v>39</v>
      </c>
    </row>
    <row r="29" spans="1:23" ht="15.75" customHeight="1" x14ac:dyDescent="0.3">
      <c r="A29" s="325"/>
      <c r="B29" s="329"/>
      <c r="C29" s="332"/>
      <c r="D29" s="335"/>
      <c r="E29" s="134">
        <v>38</v>
      </c>
      <c r="F29" s="76" t="s">
        <v>12</v>
      </c>
      <c r="G29" s="135">
        <v>19</v>
      </c>
      <c r="H29" s="135">
        <v>11</v>
      </c>
      <c r="I29" s="135">
        <v>6</v>
      </c>
      <c r="J29" s="135">
        <v>9</v>
      </c>
      <c r="K29" s="135">
        <v>12</v>
      </c>
      <c r="L29" s="135">
        <v>12</v>
      </c>
      <c r="M29" s="135">
        <v>8</v>
      </c>
      <c r="N29" s="135">
        <v>9</v>
      </c>
      <c r="O29" s="135">
        <v>10</v>
      </c>
      <c r="P29" s="135">
        <v>9</v>
      </c>
      <c r="Q29" s="135">
        <v>4</v>
      </c>
      <c r="R29" s="136"/>
      <c r="S29" s="139">
        <f>IF(E29="","",SUM(G29:Q29)-(R29))</f>
        <v>109</v>
      </c>
      <c r="T29" s="140"/>
      <c r="U29" s="338"/>
      <c r="V29" s="26">
        <f>SUM(G29:I29)</f>
        <v>36</v>
      </c>
    </row>
    <row r="30" spans="1:23" ht="15.75" customHeight="1" x14ac:dyDescent="0.3">
      <c r="A30" s="325"/>
      <c r="B30" s="329"/>
      <c r="C30" s="332"/>
      <c r="D30" s="335"/>
      <c r="E30" s="134">
        <v>36</v>
      </c>
      <c r="F30" s="76" t="s">
        <v>13</v>
      </c>
      <c r="G30" s="135"/>
      <c r="H30" s="135"/>
      <c r="I30" s="135"/>
      <c r="J30" s="135">
        <v>8</v>
      </c>
      <c r="K30" s="135">
        <v>12</v>
      </c>
      <c r="L30" s="135">
        <v>13</v>
      </c>
      <c r="M30" s="135">
        <v>8</v>
      </c>
      <c r="N30" s="135">
        <v>9</v>
      </c>
      <c r="O30" s="135">
        <v>10</v>
      </c>
      <c r="P30" s="135">
        <v>9</v>
      </c>
      <c r="Q30" s="135"/>
      <c r="R30" s="136"/>
      <c r="S30" s="139">
        <f>IF(E30="","",SUM(G30:Q30)-(R30))</f>
        <v>69</v>
      </c>
      <c r="T30" s="339">
        <f>(SUM(S28:S31)+T29)</f>
        <v>380</v>
      </c>
      <c r="U30" s="340"/>
      <c r="V30" s="26">
        <f>SUM(G30:I30)</f>
        <v>0</v>
      </c>
    </row>
    <row r="31" spans="1:23" ht="15.75" customHeight="1" x14ac:dyDescent="0.3">
      <c r="A31" s="325"/>
      <c r="B31" s="329"/>
      <c r="C31" s="332"/>
      <c r="D31" s="336"/>
      <c r="E31" s="134">
        <v>31</v>
      </c>
      <c r="F31" s="77" t="s">
        <v>14</v>
      </c>
      <c r="G31" s="141">
        <v>15</v>
      </c>
      <c r="H31" s="141">
        <v>12</v>
      </c>
      <c r="I31" s="141"/>
      <c r="J31" s="141">
        <v>8</v>
      </c>
      <c r="K31" s="141">
        <v>11</v>
      </c>
      <c r="L31" s="141">
        <v>12</v>
      </c>
      <c r="M31" s="141">
        <v>8</v>
      </c>
      <c r="N31" s="141">
        <v>8</v>
      </c>
      <c r="O31" s="141">
        <v>10</v>
      </c>
      <c r="P31" s="141">
        <v>8</v>
      </c>
      <c r="Q31" s="141"/>
      <c r="R31" s="142"/>
      <c r="S31" s="143">
        <f>IF(E31="","",SUM(G31:Q31)-(R31))</f>
        <v>92</v>
      </c>
      <c r="T31" s="341"/>
      <c r="U31" s="342"/>
      <c r="V31" s="26">
        <f>SUM(G31:I31)</f>
        <v>27</v>
      </c>
    </row>
    <row r="32" spans="1:23" ht="15.75" customHeight="1" x14ac:dyDescent="0.25">
      <c r="A32" s="326"/>
      <c r="B32" s="330"/>
      <c r="C32" s="333"/>
      <c r="D32" s="144"/>
      <c r="E32" s="343" t="s">
        <v>31</v>
      </c>
      <c r="F32" s="344"/>
      <c r="G32" s="141">
        <f t="shared" ref="G32:Q32" si="4">SUM(G28:G31)</f>
        <v>54</v>
      </c>
      <c r="H32" s="141">
        <f t="shared" si="4"/>
        <v>36</v>
      </c>
      <c r="I32" s="141">
        <f t="shared" si="4"/>
        <v>12</v>
      </c>
      <c r="J32" s="141">
        <f t="shared" si="4"/>
        <v>34</v>
      </c>
      <c r="K32" s="141">
        <f t="shared" si="4"/>
        <v>47</v>
      </c>
      <c r="L32" s="141">
        <f t="shared" si="4"/>
        <v>49</v>
      </c>
      <c r="M32" s="141">
        <f t="shared" si="4"/>
        <v>32</v>
      </c>
      <c r="N32" s="141">
        <f t="shared" si="4"/>
        <v>34</v>
      </c>
      <c r="O32" s="141">
        <f t="shared" si="4"/>
        <v>39</v>
      </c>
      <c r="P32" s="141">
        <f t="shared" si="4"/>
        <v>34</v>
      </c>
      <c r="Q32" s="141">
        <f t="shared" si="4"/>
        <v>9</v>
      </c>
      <c r="R32" s="142"/>
      <c r="S32" s="145"/>
      <c r="T32" s="146"/>
      <c r="U32" s="147"/>
      <c r="V32" s="24">
        <f>SUM(V28:V31)</f>
        <v>102</v>
      </c>
    </row>
    <row r="33" spans="1:22" ht="15.75" customHeight="1" x14ac:dyDescent="0.3">
      <c r="A33" s="324">
        <v>18</v>
      </c>
      <c r="B33" s="328">
        <v>23</v>
      </c>
      <c r="C33" s="331" t="s">
        <v>166</v>
      </c>
      <c r="D33" s="334" t="s">
        <v>163</v>
      </c>
      <c r="E33" s="246">
        <v>97</v>
      </c>
      <c r="F33" s="240" t="s">
        <v>11</v>
      </c>
      <c r="G33" s="247">
        <v>18</v>
      </c>
      <c r="H33" s="247">
        <v>11</v>
      </c>
      <c r="I33" s="247">
        <v>6</v>
      </c>
      <c r="J33" s="247">
        <v>9</v>
      </c>
      <c r="K33" s="247">
        <v>11</v>
      </c>
      <c r="L33" s="247">
        <v>13</v>
      </c>
      <c r="M33" s="247">
        <v>10</v>
      </c>
      <c r="N33" s="247">
        <v>10</v>
      </c>
      <c r="O33" s="247">
        <v>12</v>
      </c>
      <c r="P33" s="247">
        <v>11</v>
      </c>
      <c r="Q33" s="247">
        <v>3</v>
      </c>
      <c r="R33" s="248"/>
      <c r="S33" s="249">
        <v>114</v>
      </c>
      <c r="T33" s="250" t="s">
        <v>18</v>
      </c>
      <c r="U33" s="337">
        <v>7</v>
      </c>
      <c r="V33" s="226">
        <v>35</v>
      </c>
    </row>
    <row r="34" spans="1:22" ht="15.75" customHeight="1" x14ac:dyDescent="0.3">
      <c r="A34" s="325"/>
      <c r="B34" s="329"/>
      <c r="C34" s="332"/>
      <c r="D34" s="335"/>
      <c r="E34" s="246">
        <v>40</v>
      </c>
      <c r="F34" s="241" t="s">
        <v>12</v>
      </c>
      <c r="G34" s="247">
        <v>18</v>
      </c>
      <c r="H34" s="247">
        <v>9</v>
      </c>
      <c r="I34" s="247">
        <v>6</v>
      </c>
      <c r="J34" s="247">
        <v>9</v>
      </c>
      <c r="K34" s="247">
        <v>10</v>
      </c>
      <c r="L34" s="247">
        <v>12</v>
      </c>
      <c r="M34" s="247">
        <v>10</v>
      </c>
      <c r="N34" s="247">
        <v>9</v>
      </c>
      <c r="O34" s="247">
        <v>11</v>
      </c>
      <c r="P34" s="247">
        <v>11</v>
      </c>
      <c r="Q34" s="247">
        <v>3</v>
      </c>
      <c r="R34" s="248"/>
      <c r="S34" s="251">
        <v>108</v>
      </c>
      <c r="T34" s="252"/>
      <c r="U34" s="338"/>
      <c r="V34" s="227">
        <v>33</v>
      </c>
    </row>
    <row r="35" spans="1:22" ht="15.75" customHeight="1" x14ac:dyDescent="0.3">
      <c r="A35" s="325"/>
      <c r="B35" s="329"/>
      <c r="C35" s="332"/>
      <c r="D35" s="335"/>
      <c r="E35" s="246">
        <v>78</v>
      </c>
      <c r="F35" s="241" t="s">
        <v>13</v>
      </c>
      <c r="G35" s="247"/>
      <c r="H35" s="247"/>
      <c r="I35" s="247"/>
      <c r="J35" s="247">
        <v>8</v>
      </c>
      <c r="K35" s="247"/>
      <c r="L35" s="247">
        <v>13</v>
      </c>
      <c r="M35" s="247">
        <v>10</v>
      </c>
      <c r="N35" s="247">
        <v>9</v>
      </c>
      <c r="O35" s="247">
        <v>10</v>
      </c>
      <c r="P35" s="247">
        <v>10</v>
      </c>
      <c r="Q35" s="247"/>
      <c r="R35" s="248"/>
      <c r="S35" s="251">
        <v>60</v>
      </c>
      <c r="T35" s="339">
        <v>370</v>
      </c>
      <c r="U35" s="340"/>
      <c r="V35" s="227">
        <v>0</v>
      </c>
    </row>
    <row r="36" spans="1:22" ht="15.75" customHeight="1" x14ac:dyDescent="0.3">
      <c r="A36" s="325"/>
      <c r="B36" s="329"/>
      <c r="C36" s="332"/>
      <c r="D36" s="336"/>
      <c r="E36" s="246">
        <v>127</v>
      </c>
      <c r="F36" s="242" t="s">
        <v>14</v>
      </c>
      <c r="G36" s="253">
        <v>14</v>
      </c>
      <c r="H36" s="253">
        <v>9</v>
      </c>
      <c r="I36" s="253"/>
      <c r="J36" s="253">
        <v>8</v>
      </c>
      <c r="K36" s="253">
        <v>9</v>
      </c>
      <c r="L36" s="253">
        <v>12</v>
      </c>
      <c r="M36" s="253">
        <v>9</v>
      </c>
      <c r="N36" s="253">
        <v>8</v>
      </c>
      <c r="O36" s="253">
        <v>10</v>
      </c>
      <c r="P36" s="253">
        <v>9</v>
      </c>
      <c r="Q36" s="253"/>
      <c r="R36" s="254"/>
      <c r="S36" s="255">
        <v>88</v>
      </c>
      <c r="T36" s="341"/>
      <c r="U36" s="342"/>
      <c r="V36" s="227">
        <v>23</v>
      </c>
    </row>
    <row r="37" spans="1:22" ht="15.75" customHeight="1" x14ac:dyDescent="0.25">
      <c r="A37" s="326"/>
      <c r="B37" s="330"/>
      <c r="C37" s="345"/>
      <c r="D37" s="256"/>
      <c r="E37" s="343" t="s">
        <v>31</v>
      </c>
      <c r="F37" s="344"/>
      <c r="G37" s="253">
        <v>50</v>
      </c>
      <c r="H37" s="253">
        <v>29</v>
      </c>
      <c r="I37" s="253">
        <v>12</v>
      </c>
      <c r="J37" s="253">
        <v>34</v>
      </c>
      <c r="K37" s="253">
        <v>30</v>
      </c>
      <c r="L37" s="253">
        <v>50</v>
      </c>
      <c r="M37" s="253">
        <v>39</v>
      </c>
      <c r="N37" s="253">
        <v>36</v>
      </c>
      <c r="O37" s="253">
        <v>43</v>
      </c>
      <c r="P37" s="253">
        <v>41</v>
      </c>
      <c r="Q37" s="253">
        <v>6</v>
      </c>
      <c r="R37" s="254"/>
      <c r="S37" s="257"/>
      <c r="T37" s="258"/>
      <c r="U37" s="259"/>
      <c r="V37" s="225">
        <v>91</v>
      </c>
    </row>
    <row r="38" spans="1:22" ht="15.75" customHeight="1" x14ac:dyDescent="0.3">
      <c r="A38" s="324">
        <v>23</v>
      </c>
      <c r="B38" s="328">
        <v>25</v>
      </c>
      <c r="C38" s="331" t="s">
        <v>117</v>
      </c>
      <c r="D38" s="334" t="s">
        <v>118</v>
      </c>
      <c r="E38" s="246">
        <v>12</v>
      </c>
      <c r="F38" s="240"/>
      <c r="G38" s="247">
        <v>12</v>
      </c>
      <c r="H38" s="247">
        <v>9</v>
      </c>
      <c r="I38" s="247"/>
      <c r="J38" s="247">
        <v>7</v>
      </c>
      <c r="K38" s="247">
        <v>11</v>
      </c>
      <c r="L38" s="247">
        <v>15</v>
      </c>
      <c r="M38" s="247">
        <v>7</v>
      </c>
      <c r="N38" s="247">
        <v>7</v>
      </c>
      <c r="O38" s="247">
        <v>10</v>
      </c>
      <c r="P38" s="247">
        <v>10</v>
      </c>
      <c r="Q38" s="247"/>
      <c r="R38" s="248"/>
      <c r="S38" s="249">
        <v>88</v>
      </c>
      <c r="T38" s="250" t="s">
        <v>18</v>
      </c>
      <c r="U38" s="337">
        <v>8</v>
      </c>
      <c r="V38" s="226">
        <v>21</v>
      </c>
    </row>
    <row r="39" spans="1:22" ht="15.75" customHeight="1" x14ac:dyDescent="0.3">
      <c r="A39" s="325"/>
      <c r="B39" s="329"/>
      <c r="C39" s="332"/>
      <c r="D39" s="335"/>
      <c r="E39" s="246">
        <v>23</v>
      </c>
      <c r="F39" s="241"/>
      <c r="G39" s="247"/>
      <c r="H39" s="247"/>
      <c r="I39" s="247">
        <v>7</v>
      </c>
      <c r="J39" s="247">
        <v>9</v>
      </c>
      <c r="K39" s="247">
        <v>12</v>
      </c>
      <c r="L39" s="247">
        <v>15</v>
      </c>
      <c r="M39" s="247">
        <v>7</v>
      </c>
      <c r="N39" s="247">
        <v>8</v>
      </c>
      <c r="O39" s="247">
        <v>11</v>
      </c>
      <c r="P39" s="247">
        <v>9</v>
      </c>
      <c r="Q39" s="247"/>
      <c r="R39" s="248"/>
      <c r="S39" s="251">
        <v>78</v>
      </c>
      <c r="T39" s="252"/>
      <c r="U39" s="338"/>
      <c r="V39" s="227">
        <v>7</v>
      </c>
    </row>
    <row r="40" spans="1:22" ht="15.75" customHeight="1" x14ac:dyDescent="0.3">
      <c r="A40" s="325"/>
      <c r="B40" s="329"/>
      <c r="C40" s="332"/>
      <c r="D40" s="335"/>
      <c r="E40" s="246">
        <v>11</v>
      </c>
      <c r="F40" s="241"/>
      <c r="G40" s="247">
        <v>12</v>
      </c>
      <c r="H40" s="247">
        <v>9</v>
      </c>
      <c r="I40" s="247">
        <v>7</v>
      </c>
      <c r="J40" s="247">
        <v>8</v>
      </c>
      <c r="K40" s="247">
        <v>12</v>
      </c>
      <c r="L40" s="247">
        <v>15</v>
      </c>
      <c r="M40" s="247">
        <v>8</v>
      </c>
      <c r="N40" s="247">
        <v>8</v>
      </c>
      <c r="O40" s="247">
        <v>11</v>
      </c>
      <c r="P40" s="247">
        <v>9</v>
      </c>
      <c r="Q40" s="247">
        <v>3</v>
      </c>
      <c r="R40" s="248"/>
      <c r="S40" s="251">
        <v>102</v>
      </c>
      <c r="T40" s="339">
        <v>356</v>
      </c>
      <c r="U40" s="340"/>
      <c r="V40" s="227">
        <v>28</v>
      </c>
    </row>
    <row r="41" spans="1:22" ht="15.75" customHeight="1" x14ac:dyDescent="0.3">
      <c r="A41" s="325"/>
      <c r="B41" s="329"/>
      <c r="C41" s="332"/>
      <c r="D41" s="336"/>
      <c r="E41" s="246">
        <v>17</v>
      </c>
      <c r="F41" s="242"/>
      <c r="G41" s="253"/>
      <c r="H41" s="253">
        <v>9</v>
      </c>
      <c r="I41" s="253">
        <v>6</v>
      </c>
      <c r="J41" s="253">
        <v>9</v>
      </c>
      <c r="K41" s="253">
        <v>13</v>
      </c>
      <c r="L41" s="253">
        <v>15</v>
      </c>
      <c r="M41" s="253">
        <v>7</v>
      </c>
      <c r="N41" s="253">
        <v>8</v>
      </c>
      <c r="O41" s="253">
        <v>11</v>
      </c>
      <c r="P41" s="253">
        <v>10</v>
      </c>
      <c r="Q41" s="253"/>
      <c r="R41" s="254"/>
      <c r="S41" s="255">
        <v>88</v>
      </c>
      <c r="T41" s="341"/>
      <c r="U41" s="342"/>
      <c r="V41" s="227">
        <v>15</v>
      </c>
    </row>
    <row r="42" spans="1:22" ht="15.75" customHeight="1" x14ac:dyDescent="0.25">
      <c r="A42" s="326"/>
      <c r="B42" s="330"/>
      <c r="C42" s="345"/>
      <c r="D42" s="256"/>
      <c r="E42" s="343"/>
      <c r="F42" s="344"/>
      <c r="G42" s="253">
        <v>24</v>
      </c>
      <c r="H42" s="253">
        <v>27</v>
      </c>
      <c r="I42" s="253">
        <v>20</v>
      </c>
      <c r="J42" s="253">
        <v>33</v>
      </c>
      <c r="K42" s="253">
        <v>48</v>
      </c>
      <c r="L42" s="253">
        <v>60</v>
      </c>
      <c r="M42" s="253">
        <v>29</v>
      </c>
      <c r="N42" s="253">
        <v>31</v>
      </c>
      <c r="O42" s="253">
        <v>43</v>
      </c>
      <c r="P42" s="253">
        <v>38</v>
      </c>
      <c r="Q42" s="253">
        <v>3</v>
      </c>
      <c r="R42" s="254"/>
      <c r="S42" s="257"/>
      <c r="T42" s="258"/>
      <c r="U42" s="259"/>
      <c r="V42" s="225">
        <v>71</v>
      </c>
    </row>
    <row r="43" spans="1:22" ht="15.75" customHeight="1" x14ac:dyDescent="0.3">
      <c r="A43" s="324">
        <v>22</v>
      </c>
      <c r="B43" s="328">
        <v>20</v>
      </c>
      <c r="C43" s="331" t="s">
        <v>168</v>
      </c>
      <c r="D43" s="334" t="s">
        <v>72</v>
      </c>
      <c r="E43" s="246">
        <v>42</v>
      </c>
      <c r="F43" s="240" t="s">
        <v>11</v>
      </c>
      <c r="G43" s="247">
        <v>12</v>
      </c>
      <c r="H43" s="247"/>
      <c r="I43" s="247">
        <v>9</v>
      </c>
      <c r="J43" s="247">
        <v>7</v>
      </c>
      <c r="K43" s="247">
        <v>12</v>
      </c>
      <c r="L43" s="247">
        <v>14</v>
      </c>
      <c r="M43" s="247">
        <v>11</v>
      </c>
      <c r="N43" s="247">
        <v>10</v>
      </c>
      <c r="O43" s="247">
        <v>11</v>
      </c>
      <c r="P43" s="247">
        <v>7</v>
      </c>
      <c r="Q43" s="247"/>
      <c r="R43" s="248"/>
      <c r="S43" s="249">
        <v>93</v>
      </c>
      <c r="T43" s="250" t="s">
        <v>18</v>
      </c>
      <c r="U43" s="337">
        <v>9</v>
      </c>
      <c r="V43" s="226">
        <v>21</v>
      </c>
    </row>
    <row r="44" spans="1:22" ht="15.75" customHeight="1" x14ac:dyDescent="0.3">
      <c r="A44" s="325"/>
      <c r="B44" s="329"/>
      <c r="C44" s="332"/>
      <c r="D44" s="335"/>
      <c r="E44" s="246">
        <v>15</v>
      </c>
      <c r="F44" s="241" t="s">
        <v>12</v>
      </c>
      <c r="G44" s="247">
        <v>13</v>
      </c>
      <c r="H44" s="247"/>
      <c r="I44" s="247">
        <v>8</v>
      </c>
      <c r="J44" s="247">
        <v>8</v>
      </c>
      <c r="K44" s="247"/>
      <c r="L44" s="247">
        <v>14</v>
      </c>
      <c r="M44" s="247">
        <v>11</v>
      </c>
      <c r="N44" s="247">
        <v>9</v>
      </c>
      <c r="O44" s="247">
        <v>12</v>
      </c>
      <c r="P44" s="247">
        <v>7</v>
      </c>
      <c r="Q44" s="247"/>
      <c r="R44" s="248"/>
      <c r="S44" s="251">
        <v>82</v>
      </c>
      <c r="T44" s="252"/>
      <c r="U44" s="338"/>
      <c r="V44" s="227">
        <v>21</v>
      </c>
    </row>
    <row r="45" spans="1:22" ht="15.75" customHeight="1" x14ac:dyDescent="0.3">
      <c r="A45" s="325"/>
      <c r="B45" s="329"/>
      <c r="C45" s="332"/>
      <c r="D45" s="335"/>
      <c r="E45" s="246">
        <v>11</v>
      </c>
      <c r="F45" s="241" t="s">
        <v>13</v>
      </c>
      <c r="G45" s="247">
        <v>12</v>
      </c>
      <c r="H45" s="247"/>
      <c r="I45" s="247">
        <v>9</v>
      </c>
      <c r="J45" s="247">
        <v>8</v>
      </c>
      <c r="K45" s="247"/>
      <c r="L45" s="247">
        <v>14</v>
      </c>
      <c r="M45" s="247">
        <v>10</v>
      </c>
      <c r="N45" s="247">
        <v>10</v>
      </c>
      <c r="O45" s="247">
        <v>12</v>
      </c>
      <c r="P45" s="247">
        <v>7</v>
      </c>
      <c r="Q45" s="247"/>
      <c r="R45" s="248"/>
      <c r="S45" s="251">
        <v>82</v>
      </c>
      <c r="T45" s="339">
        <v>346</v>
      </c>
      <c r="U45" s="340"/>
      <c r="V45" s="227">
        <v>21</v>
      </c>
    </row>
    <row r="46" spans="1:22" ht="15.75" customHeight="1" x14ac:dyDescent="0.3">
      <c r="A46" s="325"/>
      <c r="B46" s="329"/>
      <c r="C46" s="332"/>
      <c r="D46" s="336"/>
      <c r="E46" s="246">
        <v>8</v>
      </c>
      <c r="F46" s="242" t="s">
        <v>14</v>
      </c>
      <c r="G46" s="253">
        <v>12</v>
      </c>
      <c r="H46" s="253"/>
      <c r="I46" s="253">
        <v>7</v>
      </c>
      <c r="J46" s="253">
        <v>9</v>
      </c>
      <c r="K46" s="253">
        <v>12</v>
      </c>
      <c r="L46" s="253">
        <v>13</v>
      </c>
      <c r="M46" s="253">
        <v>10</v>
      </c>
      <c r="N46" s="253">
        <v>9</v>
      </c>
      <c r="O46" s="253">
        <v>10</v>
      </c>
      <c r="P46" s="253">
        <v>7</v>
      </c>
      <c r="Q46" s="253"/>
      <c r="R46" s="254"/>
      <c r="S46" s="255">
        <v>89</v>
      </c>
      <c r="T46" s="341"/>
      <c r="U46" s="342"/>
      <c r="V46" s="227">
        <v>19</v>
      </c>
    </row>
    <row r="47" spans="1:22" ht="15.75" customHeight="1" x14ac:dyDescent="0.25">
      <c r="A47" s="326"/>
      <c r="B47" s="330"/>
      <c r="C47" s="345"/>
      <c r="D47" s="256"/>
      <c r="E47" s="343" t="s">
        <v>31</v>
      </c>
      <c r="F47" s="344"/>
      <c r="G47" s="253">
        <v>49</v>
      </c>
      <c r="H47" s="253">
        <v>0</v>
      </c>
      <c r="I47" s="253">
        <v>33</v>
      </c>
      <c r="J47" s="253">
        <v>32</v>
      </c>
      <c r="K47" s="253">
        <v>24</v>
      </c>
      <c r="L47" s="253">
        <v>55</v>
      </c>
      <c r="M47" s="253">
        <v>42</v>
      </c>
      <c r="N47" s="253">
        <v>38</v>
      </c>
      <c r="O47" s="253">
        <v>45</v>
      </c>
      <c r="P47" s="253">
        <v>28</v>
      </c>
      <c r="Q47" s="253">
        <v>0</v>
      </c>
      <c r="R47" s="254"/>
      <c r="S47" s="257"/>
      <c r="T47" s="258"/>
      <c r="U47" s="259"/>
      <c r="V47" s="225">
        <v>82</v>
      </c>
    </row>
    <row r="48" spans="1:22" ht="15.75" customHeight="1" x14ac:dyDescent="0.3">
      <c r="A48" s="324">
        <v>12</v>
      </c>
      <c r="B48" s="328">
        <v>19</v>
      </c>
      <c r="C48" s="331" t="s">
        <v>141</v>
      </c>
      <c r="D48" s="334" t="s">
        <v>142</v>
      </c>
      <c r="E48" s="134">
        <v>57</v>
      </c>
      <c r="F48" s="75" t="s">
        <v>11</v>
      </c>
      <c r="G48" s="135">
        <v>14</v>
      </c>
      <c r="H48" s="135"/>
      <c r="I48" s="135">
        <v>6</v>
      </c>
      <c r="J48" s="135">
        <v>8</v>
      </c>
      <c r="K48" s="135"/>
      <c r="L48" s="135">
        <v>14</v>
      </c>
      <c r="M48" s="135">
        <v>9</v>
      </c>
      <c r="N48" s="135">
        <v>7</v>
      </c>
      <c r="O48" s="135">
        <v>11</v>
      </c>
      <c r="P48" s="135">
        <v>9</v>
      </c>
      <c r="Q48" s="135"/>
      <c r="R48" s="136"/>
      <c r="S48" s="137">
        <f>IF(E48="","",SUM(G48:Q48)-(R48))</f>
        <v>78</v>
      </c>
      <c r="T48" s="138" t="s">
        <v>18</v>
      </c>
      <c r="U48" s="337">
        <v>10</v>
      </c>
      <c r="V48" s="25">
        <f>SUM(G48:I48)</f>
        <v>20</v>
      </c>
    </row>
    <row r="49" spans="1:22" ht="15.75" customHeight="1" x14ac:dyDescent="0.3">
      <c r="A49" s="325"/>
      <c r="B49" s="329"/>
      <c r="C49" s="332"/>
      <c r="D49" s="335"/>
      <c r="E49" s="134">
        <v>39</v>
      </c>
      <c r="F49" s="76" t="s">
        <v>12</v>
      </c>
      <c r="G49" s="135">
        <v>14</v>
      </c>
      <c r="H49" s="135"/>
      <c r="I49" s="135">
        <v>7</v>
      </c>
      <c r="J49" s="135">
        <v>8</v>
      </c>
      <c r="K49" s="135">
        <v>12</v>
      </c>
      <c r="L49" s="135">
        <v>14</v>
      </c>
      <c r="M49" s="135">
        <v>9</v>
      </c>
      <c r="N49" s="135">
        <v>8</v>
      </c>
      <c r="O49" s="135">
        <v>11</v>
      </c>
      <c r="P49" s="135">
        <v>9</v>
      </c>
      <c r="Q49" s="135"/>
      <c r="R49" s="136"/>
      <c r="S49" s="139">
        <f>IF(E49="","",SUM(G49:Q49)-(R49))</f>
        <v>92</v>
      </c>
      <c r="T49" s="140"/>
      <c r="U49" s="338"/>
      <c r="V49" s="26">
        <f>SUM(G49:I49)</f>
        <v>21</v>
      </c>
    </row>
    <row r="50" spans="1:22" ht="15.75" customHeight="1" x14ac:dyDescent="0.3">
      <c r="A50" s="325"/>
      <c r="B50" s="329"/>
      <c r="C50" s="332"/>
      <c r="D50" s="335"/>
      <c r="E50" s="134">
        <v>27</v>
      </c>
      <c r="F50" s="76" t="s">
        <v>13</v>
      </c>
      <c r="G50" s="135">
        <v>13</v>
      </c>
      <c r="H50" s="135"/>
      <c r="I50" s="135">
        <v>7</v>
      </c>
      <c r="J50" s="135">
        <v>8</v>
      </c>
      <c r="K50" s="135">
        <v>11</v>
      </c>
      <c r="L50" s="135">
        <v>13</v>
      </c>
      <c r="M50" s="135">
        <v>8</v>
      </c>
      <c r="N50" s="135">
        <v>8</v>
      </c>
      <c r="O50" s="135">
        <v>10</v>
      </c>
      <c r="P50" s="135">
        <v>8</v>
      </c>
      <c r="Q50" s="135"/>
      <c r="R50" s="136"/>
      <c r="S50" s="139">
        <f>IF(E50="","",SUM(G50:Q50)-(R50))</f>
        <v>86</v>
      </c>
      <c r="T50" s="339">
        <f>(SUM(S48:S51)+T49)</f>
        <v>332</v>
      </c>
      <c r="U50" s="340"/>
      <c r="V50" s="26">
        <f>SUM(G50:I50)</f>
        <v>20</v>
      </c>
    </row>
    <row r="51" spans="1:22" ht="15.75" customHeight="1" x14ac:dyDescent="0.3">
      <c r="A51" s="325"/>
      <c r="B51" s="329"/>
      <c r="C51" s="332"/>
      <c r="D51" s="336"/>
      <c r="E51" s="134">
        <v>15</v>
      </c>
      <c r="F51" s="77" t="s">
        <v>14</v>
      </c>
      <c r="G51" s="141"/>
      <c r="H51" s="141"/>
      <c r="I51" s="141">
        <v>7</v>
      </c>
      <c r="J51" s="141">
        <v>7</v>
      </c>
      <c r="K51" s="141">
        <v>11</v>
      </c>
      <c r="L51" s="141">
        <v>13</v>
      </c>
      <c r="M51" s="141">
        <v>10</v>
      </c>
      <c r="N51" s="141">
        <v>9</v>
      </c>
      <c r="O51" s="141">
        <v>11</v>
      </c>
      <c r="P51" s="141">
        <v>8</v>
      </c>
      <c r="Q51" s="141"/>
      <c r="R51" s="142"/>
      <c r="S51" s="143">
        <f>IF(E51="","",SUM(G51:Q51)-(R51))</f>
        <v>76</v>
      </c>
      <c r="T51" s="341"/>
      <c r="U51" s="342"/>
      <c r="V51" s="26">
        <f>SUM(G51:I51)</f>
        <v>7</v>
      </c>
    </row>
    <row r="52" spans="1:22" ht="15.75" customHeight="1" x14ac:dyDescent="0.25">
      <c r="A52" s="326"/>
      <c r="B52" s="330"/>
      <c r="C52" s="333"/>
      <c r="D52" s="144"/>
      <c r="E52" s="343" t="s">
        <v>31</v>
      </c>
      <c r="F52" s="344"/>
      <c r="G52" s="141">
        <f t="shared" ref="G52:Q52" si="5">SUM(G48:G51)</f>
        <v>41</v>
      </c>
      <c r="H52" s="141">
        <f t="shared" si="5"/>
        <v>0</v>
      </c>
      <c r="I52" s="141">
        <f t="shared" si="5"/>
        <v>27</v>
      </c>
      <c r="J52" s="141">
        <f t="shared" si="5"/>
        <v>31</v>
      </c>
      <c r="K52" s="141">
        <f t="shared" si="5"/>
        <v>34</v>
      </c>
      <c r="L52" s="141">
        <f t="shared" si="5"/>
        <v>54</v>
      </c>
      <c r="M52" s="141">
        <f t="shared" si="5"/>
        <v>36</v>
      </c>
      <c r="N52" s="141">
        <f t="shared" si="5"/>
        <v>32</v>
      </c>
      <c r="O52" s="141">
        <f t="shared" si="5"/>
        <v>43</v>
      </c>
      <c r="P52" s="141">
        <f t="shared" si="5"/>
        <v>34</v>
      </c>
      <c r="Q52" s="141">
        <f t="shared" si="5"/>
        <v>0</v>
      </c>
      <c r="R52" s="142"/>
      <c r="S52" s="145"/>
      <c r="T52" s="146"/>
      <c r="U52" s="147"/>
      <c r="V52" s="24">
        <f>SUM(V48:V51)</f>
        <v>68</v>
      </c>
    </row>
    <row r="53" spans="1:22" ht="15.75" customHeight="1" x14ac:dyDescent="0.3">
      <c r="A53" s="324">
        <v>7</v>
      </c>
      <c r="B53" s="328">
        <v>10</v>
      </c>
      <c r="C53" s="331" t="s">
        <v>59</v>
      </c>
      <c r="D53" s="334" t="s">
        <v>60</v>
      </c>
      <c r="E53" s="134">
        <v>138</v>
      </c>
      <c r="F53" s="75" t="s">
        <v>11</v>
      </c>
      <c r="G53" s="135">
        <v>24</v>
      </c>
      <c r="H53" s="135"/>
      <c r="I53" s="135">
        <v>8</v>
      </c>
      <c r="J53" s="135">
        <v>7</v>
      </c>
      <c r="K53" s="135"/>
      <c r="L53" s="135">
        <v>11</v>
      </c>
      <c r="M53" s="135">
        <v>6</v>
      </c>
      <c r="N53" s="135">
        <v>6</v>
      </c>
      <c r="O53" s="135">
        <v>8</v>
      </c>
      <c r="P53" s="135">
        <v>8</v>
      </c>
      <c r="Q53" s="135">
        <v>2</v>
      </c>
      <c r="R53" s="136"/>
      <c r="S53" s="137">
        <f>IF(E53="","",SUM(G53:Q53)-(R53))</f>
        <v>80</v>
      </c>
      <c r="T53" s="138" t="s">
        <v>18</v>
      </c>
      <c r="U53" s="337">
        <v>11</v>
      </c>
      <c r="V53" s="25">
        <f>SUM(G53:I53)</f>
        <v>32</v>
      </c>
    </row>
    <row r="54" spans="1:22" ht="15.75" customHeight="1" x14ac:dyDescent="0.3">
      <c r="A54" s="325"/>
      <c r="B54" s="329"/>
      <c r="C54" s="332"/>
      <c r="D54" s="335"/>
      <c r="E54" s="134">
        <v>5</v>
      </c>
      <c r="F54" s="76" t="s">
        <v>12</v>
      </c>
      <c r="G54" s="135">
        <v>24</v>
      </c>
      <c r="H54" s="135">
        <v>10</v>
      </c>
      <c r="I54" s="135">
        <v>9</v>
      </c>
      <c r="J54" s="135">
        <v>7</v>
      </c>
      <c r="K54" s="135"/>
      <c r="L54" s="135">
        <v>11</v>
      </c>
      <c r="M54" s="135">
        <v>7</v>
      </c>
      <c r="N54" s="135">
        <v>6</v>
      </c>
      <c r="O54" s="135">
        <v>8</v>
      </c>
      <c r="P54" s="135">
        <v>6</v>
      </c>
      <c r="Q54" s="135">
        <v>2</v>
      </c>
      <c r="R54" s="136"/>
      <c r="S54" s="139">
        <f>IF(E54="","",SUM(G54:Q54)-(R54))</f>
        <v>90</v>
      </c>
      <c r="T54" s="140"/>
      <c r="U54" s="338"/>
      <c r="V54" s="26">
        <f>SUM(G54:I54)</f>
        <v>43</v>
      </c>
    </row>
    <row r="55" spans="1:22" ht="15.75" customHeight="1" x14ac:dyDescent="0.3">
      <c r="A55" s="325"/>
      <c r="B55" s="329"/>
      <c r="C55" s="332"/>
      <c r="D55" s="335"/>
      <c r="E55" s="134">
        <v>74</v>
      </c>
      <c r="F55" s="76" t="s">
        <v>13</v>
      </c>
      <c r="G55" s="135">
        <v>24</v>
      </c>
      <c r="H55" s="135"/>
      <c r="I55" s="135">
        <v>8</v>
      </c>
      <c r="J55" s="135">
        <v>8</v>
      </c>
      <c r="K55" s="135"/>
      <c r="L55" s="135">
        <v>11</v>
      </c>
      <c r="M55" s="135">
        <v>7</v>
      </c>
      <c r="N55" s="135">
        <v>6</v>
      </c>
      <c r="O55" s="135">
        <v>7</v>
      </c>
      <c r="P55" s="135">
        <v>7</v>
      </c>
      <c r="Q55" s="135">
        <v>2</v>
      </c>
      <c r="R55" s="136"/>
      <c r="S55" s="139">
        <f>IF(E55="","",SUM(G55:Q55)-(R55))</f>
        <v>80</v>
      </c>
      <c r="T55" s="339">
        <f>(SUM(S53:S56)+T54)</f>
        <v>330</v>
      </c>
      <c r="U55" s="340"/>
      <c r="V55" s="26">
        <f>SUM(G55:I55)</f>
        <v>32</v>
      </c>
    </row>
    <row r="56" spans="1:22" ht="15.75" customHeight="1" x14ac:dyDescent="0.3">
      <c r="A56" s="325"/>
      <c r="B56" s="329"/>
      <c r="C56" s="332"/>
      <c r="D56" s="336"/>
      <c r="E56" s="134">
        <v>11</v>
      </c>
      <c r="F56" s="77" t="s">
        <v>14</v>
      </c>
      <c r="G56" s="141">
        <v>24</v>
      </c>
      <c r="H56" s="141"/>
      <c r="I56" s="141">
        <v>9</v>
      </c>
      <c r="J56" s="141">
        <v>7</v>
      </c>
      <c r="K56" s="141"/>
      <c r="L56" s="141">
        <v>11</v>
      </c>
      <c r="M56" s="141">
        <v>6</v>
      </c>
      <c r="N56" s="141">
        <v>6</v>
      </c>
      <c r="O56" s="141">
        <v>8</v>
      </c>
      <c r="P56" s="141">
        <v>7</v>
      </c>
      <c r="Q56" s="141">
        <v>2</v>
      </c>
      <c r="R56" s="142"/>
      <c r="S56" s="143">
        <f>IF(E56="","",SUM(G56:Q56)-(R56))</f>
        <v>80</v>
      </c>
      <c r="T56" s="341"/>
      <c r="U56" s="342"/>
      <c r="V56" s="26">
        <f>SUM(G56:I56)</f>
        <v>33</v>
      </c>
    </row>
    <row r="57" spans="1:22" ht="15.75" customHeight="1" x14ac:dyDescent="0.25">
      <c r="A57" s="326"/>
      <c r="B57" s="330"/>
      <c r="C57" s="333"/>
      <c r="D57" s="144"/>
      <c r="E57" s="343" t="s">
        <v>31</v>
      </c>
      <c r="F57" s="344"/>
      <c r="G57" s="141">
        <f t="shared" ref="G57:Q57" si="6">SUM(G53:G56)</f>
        <v>96</v>
      </c>
      <c r="H57" s="141">
        <f t="shared" si="6"/>
        <v>10</v>
      </c>
      <c r="I57" s="141">
        <f t="shared" si="6"/>
        <v>34</v>
      </c>
      <c r="J57" s="141">
        <f t="shared" si="6"/>
        <v>29</v>
      </c>
      <c r="K57" s="141">
        <f t="shared" si="6"/>
        <v>0</v>
      </c>
      <c r="L57" s="141">
        <f t="shared" si="6"/>
        <v>44</v>
      </c>
      <c r="M57" s="141">
        <f t="shared" si="6"/>
        <v>26</v>
      </c>
      <c r="N57" s="141">
        <f t="shared" si="6"/>
        <v>24</v>
      </c>
      <c r="O57" s="141">
        <f t="shared" si="6"/>
        <v>31</v>
      </c>
      <c r="P57" s="141">
        <f t="shared" si="6"/>
        <v>28</v>
      </c>
      <c r="Q57" s="141">
        <f t="shared" si="6"/>
        <v>8</v>
      </c>
      <c r="R57" s="142"/>
      <c r="S57" s="145"/>
      <c r="T57" s="146"/>
      <c r="U57" s="147"/>
      <c r="V57" s="24">
        <f>SUM(V53:V56)</f>
        <v>140</v>
      </c>
    </row>
    <row r="58" spans="1:22" ht="15.75" customHeight="1" x14ac:dyDescent="0.3">
      <c r="A58" s="324">
        <v>11</v>
      </c>
      <c r="B58" s="328">
        <v>6</v>
      </c>
      <c r="C58" s="331" t="s">
        <v>160</v>
      </c>
      <c r="D58" s="334" t="s">
        <v>104</v>
      </c>
      <c r="E58" s="134">
        <v>35</v>
      </c>
      <c r="F58" s="75" t="s">
        <v>11</v>
      </c>
      <c r="G58" s="135">
        <v>19</v>
      </c>
      <c r="H58" s="135">
        <v>11</v>
      </c>
      <c r="I58" s="135">
        <v>8</v>
      </c>
      <c r="J58" s="135">
        <v>8</v>
      </c>
      <c r="K58" s="135">
        <v>13</v>
      </c>
      <c r="L58" s="135">
        <v>15</v>
      </c>
      <c r="M58" s="135">
        <v>8</v>
      </c>
      <c r="N58" s="135">
        <v>9</v>
      </c>
      <c r="O58" s="135">
        <v>9</v>
      </c>
      <c r="P58" s="135">
        <v>8</v>
      </c>
      <c r="Q58" s="135">
        <v>5</v>
      </c>
      <c r="R58" s="136"/>
      <c r="S58" s="137">
        <f>IF(E58="","",SUM(G58:Q58)-(R58))</f>
        <v>113</v>
      </c>
      <c r="T58" s="138" t="s">
        <v>18</v>
      </c>
      <c r="U58" s="337">
        <v>12</v>
      </c>
      <c r="V58" s="25">
        <f>SUM(G58:I58)</f>
        <v>38</v>
      </c>
    </row>
    <row r="59" spans="1:22" ht="15.75" customHeight="1" x14ac:dyDescent="0.3">
      <c r="A59" s="325"/>
      <c r="B59" s="329"/>
      <c r="C59" s="332"/>
      <c r="D59" s="335"/>
      <c r="E59" s="134">
        <v>73</v>
      </c>
      <c r="F59" s="76" t="s">
        <v>12</v>
      </c>
      <c r="G59" s="135">
        <v>19</v>
      </c>
      <c r="H59" s="135">
        <v>10</v>
      </c>
      <c r="I59" s="135">
        <v>8</v>
      </c>
      <c r="J59" s="135">
        <v>8</v>
      </c>
      <c r="K59" s="135">
        <v>10</v>
      </c>
      <c r="L59" s="135">
        <v>13</v>
      </c>
      <c r="M59" s="135">
        <v>8</v>
      </c>
      <c r="N59" s="135">
        <v>9</v>
      </c>
      <c r="O59" s="135">
        <v>9</v>
      </c>
      <c r="P59" s="135">
        <v>8</v>
      </c>
      <c r="Q59" s="135">
        <v>5</v>
      </c>
      <c r="R59" s="136"/>
      <c r="S59" s="139">
        <f>IF(E59="","",SUM(G59:Q59)-(R59))</f>
        <v>107</v>
      </c>
      <c r="T59" s="140"/>
      <c r="U59" s="338"/>
      <c r="V59" s="26">
        <f>SUM(G59:I59)</f>
        <v>37</v>
      </c>
    </row>
    <row r="60" spans="1:22" ht="15.75" customHeight="1" x14ac:dyDescent="0.3">
      <c r="A60" s="325"/>
      <c r="B60" s="329"/>
      <c r="C60" s="332"/>
      <c r="D60" s="335"/>
      <c r="E60" s="134">
        <v>27</v>
      </c>
      <c r="F60" s="76" t="s">
        <v>13</v>
      </c>
      <c r="G60" s="135">
        <v>18</v>
      </c>
      <c r="H60" s="135">
        <v>10</v>
      </c>
      <c r="I60" s="135">
        <v>7</v>
      </c>
      <c r="J60" s="135">
        <v>8</v>
      </c>
      <c r="K60" s="135">
        <v>12</v>
      </c>
      <c r="L60" s="135">
        <v>13</v>
      </c>
      <c r="M60" s="135">
        <v>9</v>
      </c>
      <c r="N60" s="135">
        <v>8</v>
      </c>
      <c r="O60" s="135">
        <v>9</v>
      </c>
      <c r="P60" s="135">
        <v>8</v>
      </c>
      <c r="Q60" s="135">
        <v>4</v>
      </c>
      <c r="R60" s="136"/>
      <c r="S60" s="139">
        <f>IF(E60="","",SUM(G60:Q60)-(R60))</f>
        <v>106</v>
      </c>
      <c r="T60" s="339">
        <f>(SUM(S58:S61)+T59)</f>
        <v>326</v>
      </c>
      <c r="U60" s="340"/>
      <c r="V60" s="26">
        <f>SUM(G60:I60)</f>
        <v>35</v>
      </c>
    </row>
    <row r="61" spans="1:22" ht="15.75" customHeight="1" x14ac:dyDescent="0.3">
      <c r="A61" s="325"/>
      <c r="B61" s="329"/>
      <c r="C61" s="332"/>
      <c r="D61" s="336"/>
      <c r="E61" s="134">
        <v>31</v>
      </c>
      <c r="F61" s="77" t="s">
        <v>14</v>
      </c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2"/>
      <c r="S61" s="143">
        <f>IF(E61="","",SUM(G61:Q61)-(R61))</f>
        <v>0</v>
      </c>
      <c r="T61" s="341"/>
      <c r="U61" s="342"/>
      <c r="V61" s="26">
        <f>SUM(G61:I61)</f>
        <v>0</v>
      </c>
    </row>
    <row r="62" spans="1:22" ht="15.75" customHeight="1" x14ac:dyDescent="0.25">
      <c r="A62" s="326"/>
      <c r="B62" s="330"/>
      <c r="C62" s="333"/>
      <c r="D62" s="144"/>
      <c r="E62" s="343" t="s">
        <v>31</v>
      </c>
      <c r="F62" s="344"/>
      <c r="G62" s="141">
        <f t="shared" ref="G62:Q62" si="7">SUM(G58:G61)</f>
        <v>56</v>
      </c>
      <c r="H62" s="141">
        <f t="shared" si="7"/>
        <v>31</v>
      </c>
      <c r="I62" s="141">
        <f t="shared" si="7"/>
        <v>23</v>
      </c>
      <c r="J62" s="141">
        <f t="shared" si="7"/>
        <v>24</v>
      </c>
      <c r="K62" s="141">
        <f t="shared" si="7"/>
        <v>35</v>
      </c>
      <c r="L62" s="141">
        <f t="shared" si="7"/>
        <v>41</v>
      </c>
      <c r="M62" s="141">
        <f t="shared" si="7"/>
        <v>25</v>
      </c>
      <c r="N62" s="141">
        <f t="shared" si="7"/>
        <v>26</v>
      </c>
      <c r="O62" s="141">
        <f t="shared" si="7"/>
        <v>27</v>
      </c>
      <c r="P62" s="141">
        <f t="shared" si="7"/>
        <v>24</v>
      </c>
      <c r="Q62" s="141">
        <f t="shared" si="7"/>
        <v>14</v>
      </c>
      <c r="R62" s="142"/>
      <c r="S62" s="145"/>
      <c r="T62" s="146"/>
      <c r="U62" s="147"/>
      <c r="V62" s="24">
        <f>SUM(V58:V61)</f>
        <v>110</v>
      </c>
    </row>
    <row r="63" spans="1:22" s="206" customFormat="1" ht="15.75" customHeight="1" x14ac:dyDescent="0.3">
      <c r="A63" s="324">
        <v>14</v>
      </c>
      <c r="B63" s="328">
        <v>16</v>
      </c>
      <c r="C63" s="331" t="s">
        <v>63</v>
      </c>
      <c r="D63" s="334" t="s">
        <v>64</v>
      </c>
      <c r="E63" s="246">
        <v>55</v>
      </c>
      <c r="F63" s="240" t="s">
        <v>11</v>
      </c>
      <c r="G63" s="247"/>
      <c r="H63" s="247">
        <v>10</v>
      </c>
      <c r="I63" s="247"/>
      <c r="J63" s="247">
        <v>8</v>
      </c>
      <c r="K63" s="247">
        <v>11</v>
      </c>
      <c r="L63" s="247">
        <v>13</v>
      </c>
      <c r="M63" s="247">
        <v>8</v>
      </c>
      <c r="N63" s="247">
        <v>9</v>
      </c>
      <c r="O63" s="247">
        <v>11</v>
      </c>
      <c r="P63" s="247">
        <v>8</v>
      </c>
      <c r="Q63" s="247"/>
      <c r="R63" s="248"/>
      <c r="S63" s="249">
        <f>IF(E63="","",SUM(G63:Q63)-(R63))</f>
        <v>78</v>
      </c>
      <c r="T63" s="250" t="s">
        <v>18</v>
      </c>
      <c r="U63" s="337">
        <v>13</v>
      </c>
      <c r="V63" s="226">
        <f>SUM(G63:I63)</f>
        <v>10</v>
      </c>
    </row>
    <row r="64" spans="1:22" s="206" customFormat="1" ht="15.75" customHeight="1" x14ac:dyDescent="0.3">
      <c r="A64" s="325"/>
      <c r="B64" s="329"/>
      <c r="C64" s="332"/>
      <c r="D64" s="335"/>
      <c r="E64" s="246">
        <v>25</v>
      </c>
      <c r="F64" s="241" t="s">
        <v>12</v>
      </c>
      <c r="G64" s="247"/>
      <c r="H64" s="247">
        <v>11</v>
      </c>
      <c r="I64" s="247">
        <v>7</v>
      </c>
      <c r="J64" s="247">
        <v>7</v>
      </c>
      <c r="K64" s="247"/>
      <c r="L64" s="247">
        <v>13</v>
      </c>
      <c r="M64" s="247">
        <v>9</v>
      </c>
      <c r="N64" s="247">
        <v>9</v>
      </c>
      <c r="O64" s="247">
        <v>11</v>
      </c>
      <c r="P64" s="247">
        <v>8</v>
      </c>
      <c r="Q64" s="247"/>
      <c r="R64" s="248"/>
      <c r="S64" s="251">
        <f>IF(E64="","",SUM(G64:Q64)-(R64))</f>
        <v>75</v>
      </c>
      <c r="T64" s="252"/>
      <c r="U64" s="338"/>
      <c r="V64" s="227">
        <f>SUM(G64:I64)</f>
        <v>18</v>
      </c>
    </row>
    <row r="65" spans="1:23" s="206" customFormat="1" ht="15.75" customHeight="1" x14ac:dyDescent="0.3">
      <c r="A65" s="325"/>
      <c r="B65" s="329"/>
      <c r="C65" s="332"/>
      <c r="D65" s="335"/>
      <c r="E65" s="246">
        <v>33</v>
      </c>
      <c r="F65" s="241" t="s">
        <v>13</v>
      </c>
      <c r="G65" s="247">
        <v>15</v>
      </c>
      <c r="H65" s="247">
        <v>10</v>
      </c>
      <c r="I65" s="247"/>
      <c r="J65" s="247">
        <v>8</v>
      </c>
      <c r="K65" s="247"/>
      <c r="L65" s="247">
        <v>13</v>
      </c>
      <c r="M65" s="247">
        <v>9</v>
      </c>
      <c r="N65" s="247">
        <v>8</v>
      </c>
      <c r="O65" s="247">
        <v>10</v>
      </c>
      <c r="P65" s="247">
        <v>8</v>
      </c>
      <c r="Q65" s="247"/>
      <c r="R65" s="248"/>
      <c r="S65" s="251">
        <f>IF(E65="","",SUM(G65:Q65)-(R65))</f>
        <v>81</v>
      </c>
      <c r="T65" s="339">
        <f>(SUM(S63:S66)+T64)</f>
        <v>321</v>
      </c>
      <c r="U65" s="340"/>
      <c r="V65" s="227">
        <f>SUM(G65:I65)</f>
        <v>25</v>
      </c>
    </row>
    <row r="66" spans="1:23" s="206" customFormat="1" ht="15.75" customHeight="1" x14ac:dyDescent="0.3">
      <c r="A66" s="325"/>
      <c r="B66" s="329"/>
      <c r="C66" s="332"/>
      <c r="D66" s="336"/>
      <c r="E66" s="246">
        <v>35</v>
      </c>
      <c r="F66" s="242" t="s">
        <v>14</v>
      </c>
      <c r="G66" s="253">
        <v>14</v>
      </c>
      <c r="H66" s="253">
        <v>11</v>
      </c>
      <c r="I66" s="253">
        <v>7</v>
      </c>
      <c r="J66" s="253">
        <v>8</v>
      </c>
      <c r="K66" s="253"/>
      <c r="L66" s="253">
        <v>12</v>
      </c>
      <c r="M66" s="253">
        <v>8</v>
      </c>
      <c r="N66" s="253">
        <v>8</v>
      </c>
      <c r="O66" s="253">
        <v>11</v>
      </c>
      <c r="P66" s="253">
        <v>8</v>
      </c>
      <c r="Q66" s="253"/>
      <c r="R66" s="254"/>
      <c r="S66" s="255">
        <f>IF(E66="","",SUM(G66:Q66)-(R66))</f>
        <v>87</v>
      </c>
      <c r="T66" s="341"/>
      <c r="U66" s="342"/>
      <c r="V66" s="227">
        <f>SUM(G66:I66)</f>
        <v>32</v>
      </c>
    </row>
    <row r="67" spans="1:23" s="206" customFormat="1" ht="15.75" customHeight="1" x14ac:dyDescent="0.25">
      <c r="A67" s="326"/>
      <c r="B67" s="330"/>
      <c r="C67" s="333"/>
      <c r="D67" s="256"/>
      <c r="E67" s="343" t="s">
        <v>31</v>
      </c>
      <c r="F67" s="344"/>
      <c r="G67" s="253">
        <f t="shared" ref="G67:Q67" si="8">SUM(G63:G66)</f>
        <v>29</v>
      </c>
      <c r="H67" s="253">
        <f t="shared" si="8"/>
        <v>42</v>
      </c>
      <c r="I67" s="253">
        <f t="shared" si="8"/>
        <v>14</v>
      </c>
      <c r="J67" s="253">
        <f t="shared" si="8"/>
        <v>31</v>
      </c>
      <c r="K67" s="253">
        <f t="shared" si="8"/>
        <v>11</v>
      </c>
      <c r="L67" s="253">
        <f t="shared" si="8"/>
        <v>51</v>
      </c>
      <c r="M67" s="253">
        <f t="shared" si="8"/>
        <v>34</v>
      </c>
      <c r="N67" s="253">
        <f t="shared" si="8"/>
        <v>34</v>
      </c>
      <c r="O67" s="253">
        <f t="shared" si="8"/>
        <v>43</v>
      </c>
      <c r="P67" s="253">
        <f t="shared" si="8"/>
        <v>32</v>
      </c>
      <c r="Q67" s="253">
        <f t="shared" si="8"/>
        <v>0</v>
      </c>
      <c r="R67" s="254"/>
      <c r="S67" s="257"/>
      <c r="T67" s="258"/>
      <c r="U67" s="259"/>
      <c r="V67" s="225">
        <f>SUM(V63:V66)</f>
        <v>85</v>
      </c>
    </row>
    <row r="68" spans="1:23" ht="15.75" customHeight="1" x14ac:dyDescent="0.3">
      <c r="A68" s="324">
        <v>2</v>
      </c>
      <c r="B68" s="328">
        <v>28</v>
      </c>
      <c r="C68" s="331" t="s">
        <v>162</v>
      </c>
      <c r="D68" s="334" t="s">
        <v>170</v>
      </c>
      <c r="E68" s="246">
        <v>2</v>
      </c>
      <c r="F68" s="240" t="s">
        <v>11</v>
      </c>
      <c r="G68" s="247"/>
      <c r="H68" s="247"/>
      <c r="I68" s="247"/>
      <c r="J68" s="247">
        <v>8</v>
      </c>
      <c r="K68" s="247">
        <v>10</v>
      </c>
      <c r="L68" s="247">
        <v>15</v>
      </c>
      <c r="M68" s="247">
        <v>9</v>
      </c>
      <c r="N68" s="247">
        <v>8</v>
      </c>
      <c r="O68" s="247">
        <v>10</v>
      </c>
      <c r="P68" s="247">
        <v>9</v>
      </c>
      <c r="Q68" s="247"/>
      <c r="R68" s="248"/>
      <c r="S68" s="249">
        <v>69</v>
      </c>
      <c r="T68" s="250" t="s">
        <v>18</v>
      </c>
      <c r="U68" s="337">
        <v>14</v>
      </c>
      <c r="V68" s="226">
        <v>0</v>
      </c>
      <c r="W68" s="267"/>
    </row>
    <row r="69" spans="1:23" ht="15.75" customHeight="1" x14ac:dyDescent="0.3">
      <c r="A69" s="325"/>
      <c r="B69" s="329"/>
      <c r="C69" s="332"/>
      <c r="D69" s="335"/>
      <c r="E69" s="246">
        <v>15</v>
      </c>
      <c r="F69" s="241" t="s">
        <v>12</v>
      </c>
      <c r="G69" s="247">
        <v>13</v>
      </c>
      <c r="H69" s="247"/>
      <c r="I69" s="247"/>
      <c r="J69" s="247">
        <v>8</v>
      </c>
      <c r="K69" s="247"/>
      <c r="L69" s="247">
        <v>16</v>
      </c>
      <c r="M69" s="247">
        <v>7</v>
      </c>
      <c r="N69" s="247">
        <v>8</v>
      </c>
      <c r="O69" s="247">
        <v>11</v>
      </c>
      <c r="P69" s="247">
        <v>11</v>
      </c>
      <c r="Q69" s="247"/>
      <c r="R69" s="248"/>
      <c r="S69" s="251">
        <v>74</v>
      </c>
      <c r="T69" s="252"/>
      <c r="U69" s="338"/>
      <c r="V69" s="227">
        <v>13</v>
      </c>
      <c r="W69" s="205"/>
    </row>
    <row r="70" spans="1:23" ht="15.75" customHeight="1" x14ac:dyDescent="0.3">
      <c r="A70" s="325"/>
      <c r="B70" s="329"/>
      <c r="C70" s="332"/>
      <c r="D70" s="335"/>
      <c r="E70" s="246">
        <v>127</v>
      </c>
      <c r="F70" s="241" t="s">
        <v>13</v>
      </c>
      <c r="G70" s="247">
        <v>12</v>
      </c>
      <c r="H70" s="247"/>
      <c r="I70" s="247">
        <v>6</v>
      </c>
      <c r="J70" s="247">
        <v>9</v>
      </c>
      <c r="K70" s="247">
        <v>9</v>
      </c>
      <c r="L70" s="247">
        <v>16</v>
      </c>
      <c r="M70" s="247">
        <v>9</v>
      </c>
      <c r="N70" s="247">
        <v>7</v>
      </c>
      <c r="O70" s="247">
        <v>11</v>
      </c>
      <c r="P70" s="247">
        <v>9</v>
      </c>
      <c r="Q70" s="247"/>
      <c r="R70" s="248"/>
      <c r="S70" s="251">
        <v>88</v>
      </c>
      <c r="T70" s="339">
        <v>310</v>
      </c>
      <c r="U70" s="340"/>
      <c r="V70" s="227">
        <v>18</v>
      </c>
      <c r="W70" s="205"/>
    </row>
    <row r="71" spans="1:23" ht="15.75" customHeight="1" x14ac:dyDescent="0.3">
      <c r="A71" s="325"/>
      <c r="B71" s="329"/>
      <c r="C71" s="332"/>
      <c r="D71" s="336"/>
      <c r="E71" s="246">
        <v>59</v>
      </c>
      <c r="F71" s="242" t="s">
        <v>14</v>
      </c>
      <c r="G71" s="253">
        <v>12</v>
      </c>
      <c r="H71" s="253"/>
      <c r="I71" s="253"/>
      <c r="J71" s="253">
        <v>7</v>
      </c>
      <c r="K71" s="253">
        <v>10</v>
      </c>
      <c r="L71" s="253">
        <v>15</v>
      </c>
      <c r="M71" s="253">
        <v>8</v>
      </c>
      <c r="N71" s="253">
        <v>7</v>
      </c>
      <c r="O71" s="253">
        <v>10</v>
      </c>
      <c r="P71" s="253">
        <v>10</v>
      </c>
      <c r="Q71" s="253"/>
      <c r="R71" s="254"/>
      <c r="S71" s="255">
        <v>79</v>
      </c>
      <c r="T71" s="341"/>
      <c r="U71" s="342"/>
      <c r="V71" s="227">
        <v>12</v>
      </c>
      <c r="W71" s="205"/>
    </row>
    <row r="72" spans="1:23" ht="15.75" customHeight="1" x14ac:dyDescent="0.25">
      <c r="A72" s="326"/>
      <c r="B72" s="330"/>
      <c r="C72" s="345"/>
      <c r="D72" s="256"/>
      <c r="E72" s="343" t="s">
        <v>31</v>
      </c>
      <c r="F72" s="344"/>
      <c r="G72" s="253">
        <v>37</v>
      </c>
      <c r="H72" s="253">
        <v>0</v>
      </c>
      <c r="I72" s="253">
        <v>6</v>
      </c>
      <c r="J72" s="253">
        <v>32</v>
      </c>
      <c r="K72" s="253">
        <v>29</v>
      </c>
      <c r="L72" s="253">
        <v>62</v>
      </c>
      <c r="M72" s="253">
        <v>33</v>
      </c>
      <c r="N72" s="253">
        <v>30</v>
      </c>
      <c r="O72" s="253">
        <v>42</v>
      </c>
      <c r="P72" s="253">
        <v>39</v>
      </c>
      <c r="Q72" s="253">
        <v>0</v>
      </c>
      <c r="R72" s="254"/>
      <c r="S72" s="257"/>
      <c r="T72" s="258"/>
      <c r="U72" s="259"/>
      <c r="V72" s="225">
        <v>43</v>
      </c>
      <c r="W72" s="205"/>
    </row>
    <row r="73" spans="1:23" ht="15.75" customHeight="1" x14ac:dyDescent="0.3">
      <c r="A73" s="324">
        <v>28</v>
      </c>
      <c r="B73" s="328">
        <v>26</v>
      </c>
      <c r="C73" s="331" t="s">
        <v>171</v>
      </c>
      <c r="D73" s="334" t="s">
        <v>172</v>
      </c>
      <c r="E73" s="246">
        <v>89</v>
      </c>
      <c r="F73" s="240" t="s">
        <v>11</v>
      </c>
      <c r="G73" s="247">
        <v>16</v>
      </c>
      <c r="H73" s="247"/>
      <c r="I73" s="247"/>
      <c r="J73" s="247">
        <v>8</v>
      </c>
      <c r="K73" s="247"/>
      <c r="L73" s="247">
        <v>13</v>
      </c>
      <c r="M73" s="247">
        <v>8</v>
      </c>
      <c r="N73" s="247">
        <v>7</v>
      </c>
      <c r="O73" s="247">
        <v>9</v>
      </c>
      <c r="P73" s="247">
        <v>8</v>
      </c>
      <c r="Q73" s="247"/>
      <c r="R73" s="248"/>
      <c r="S73" s="249">
        <v>69</v>
      </c>
      <c r="T73" s="250" t="s">
        <v>18</v>
      </c>
      <c r="U73" s="337">
        <v>15</v>
      </c>
      <c r="V73" s="226">
        <v>16</v>
      </c>
    </row>
    <row r="74" spans="1:23" ht="15.75" customHeight="1" x14ac:dyDescent="0.3">
      <c r="A74" s="325"/>
      <c r="B74" s="329"/>
      <c r="C74" s="332"/>
      <c r="D74" s="335"/>
      <c r="E74" s="246">
        <v>33</v>
      </c>
      <c r="F74" s="241" t="s">
        <v>12</v>
      </c>
      <c r="G74" s="247">
        <v>15</v>
      </c>
      <c r="H74" s="247"/>
      <c r="I74" s="247">
        <v>6</v>
      </c>
      <c r="J74" s="247">
        <v>8</v>
      </c>
      <c r="K74" s="247"/>
      <c r="L74" s="247">
        <v>12</v>
      </c>
      <c r="M74" s="247">
        <v>8</v>
      </c>
      <c r="N74" s="247">
        <v>8</v>
      </c>
      <c r="O74" s="247">
        <v>9</v>
      </c>
      <c r="P74" s="247">
        <v>9</v>
      </c>
      <c r="Q74" s="247"/>
      <c r="R74" s="248"/>
      <c r="S74" s="251">
        <v>75</v>
      </c>
      <c r="T74" s="252"/>
      <c r="U74" s="338"/>
      <c r="V74" s="227">
        <v>21</v>
      </c>
    </row>
    <row r="75" spans="1:23" ht="15.75" customHeight="1" x14ac:dyDescent="0.3">
      <c r="A75" s="325"/>
      <c r="B75" s="329"/>
      <c r="C75" s="332"/>
      <c r="D75" s="335"/>
      <c r="E75" s="246">
        <v>62</v>
      </c>
      <c r="F75" s="241" t="s">
        <v>13</v>
      </c>
      <c r="G75" s="247">
        <v>16</v>
      </c>
      <c r="H75" s="247"/>
      <c r="I75" s="247">
        <v>6</v>
      </c>
      <c r="J75" s="247">
        <v>7</v>
      </c>
      <c r="K75" s="247"/>
      <c r="L75" s="247">
        <v>14</v>
      </c>
      <c r="M75" s="247">
        <v>7</v>
      </c>
      <c r="N75" s="247">
        <v>8</v>
      </c>
      <c r="O75" s="247">
        <v>10</v>
      </c>
      <c r="P75" s="247">
        <v>11</v>
      </c>
      <c r="Q75" s="247"/>
      <c r="R75" s="248"/>
      <c r="S75" s="251">
        <v>79</v>
      </c>
      <c r="T75" s="339">
        <v>290</v>
      </c>
      <c r="U75" s="340"/>
      <c r="V75" s="227">
        <v>22</v>
      </c>
    </row>
    <row r="76" spans="1:23" ht="15.75" customHeight="1" x14ac:dyDescent="0.3">
      <c r="A76" s="325"/>
      <c r="B76" s="329"/>
      <c r="C76" s="332"/>
      <c r="D76" s="336"/>
      <c r="E76" s="246">
        <v>58</v>
      </c>
      <c r="F76" s="242" t="s">
        <v>14</v>
      </c>
      <c r="G76" s="253">
        <v>14</v>
      </c>
      <c r="H76" s="253"/>
      <c r="I76" s="253"/>
      <c r="J76" s="253">
        <v>9</v>
      </c>
      <c r="K76" s="253"/>
      <c r="L76" s="253">
        <v>11</v>
      </c>
      <c r="M76" s="253">
        <v>8</v>
      </c>
      <c r="N76" s="253">
        <v>8</v>
      </c>
      <c r="O76" s="253">
        <v>9</v>
      </c>
      <c r="P76" s="253">
        <v>8</v>
      </c>
      <c r="Q76" s="253"/>
      <c r="R76" s="254"/>
      <c r="S76" s="255">
        <v>67</v>
      </c>
      <c r="T76" s="341"/>
      <c r="U76" s="342"/>
      <c r="V76" s="227">
        <v>14</v>
      </c>
    </row>
    <row r="77" spans="1:23" ht="15.75" customHeight="1" x14ac:dyDescent="0.25">
      <c r="A77" s="326"/>
      <c r="B77" s="330"/>
      <c r="C77" s="345"/>
      <c r="D77" s="256"/>
      <c r="E77" s="343" t="s">
        <v>31</v>
      </c>
      <c r="F77" s="344"/>
      <c r="G77" s="253">
        <v>61</v>
      </c>
      <c r="H77" s="253">
        <v>0</v>
      </c>
      <c r="I77" s="253">
        <v>12</v>
      </c>
      <c r="J77" s="253">
        <v>32</v>
      </c>
      <c r="K77" s="253">
        <v>0</v>
      </c>
      <c r="L77" s="253">
        <v>50</v>
      </c>
      <c r="M77" s="253">
        <v>31</v>
      </c>
      <c r="N77" s="253">
        <v>31</v>
      </c>
      <c r="O77" s="253">
        <v>37</v>
      </c>
      <c r="P77" s="253">
        <v>36</v>
      </c>
      <c r="Q77" s="253">
        <v>0</v>
      </c>
      <c r="R77" s="254"/>
      <c r="S77" s="257"/>
      <c r="T77" s="258"/>
      <c r="U77" s="259"/>
      <c r="V77" s="225">
        <v>73</v>
      </c>
    </row>
    <row r="78" spans="1:23" ht="15.75" customHeight="1" x14ac:dyDescent="0.3">
      <c r="A78" s="324">
        <v>5</v>
      </c>
      <c r="B78" s="328">
        <v>13</v>
      </c>
      <c r="C78" s="331" t="s">
        <v>59</v>
      </c>
      <c r="D78" s="334" t="s">
        <v>60</v>
      </c>
      <c r="E78" s="134">
        <v>63</v>
      </c>
      <c r="F78" s="75" t="s">
        <v>11</v>
      </c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6"/>
      <c r="S78" s="137">
        <f>IF(E78="","",SUM(G78:Q78)-(R78))</f>
        <v>0</v>
      </c>
      <c r="T78" s="138" t="s">
        <v>18</v>
      </c>
      <c r="U78" s="337">
        <v>16</v>
      </c>
      <c r="V78" s="25">
        <f>SUM(G78:I78)</f>
        <v>0</v>
      </c>
    </row>
    <row r="79" spans="1:23" ht="15.75" customHeight="1" x14ac:dyDescent="0.3">
      <c r="A79" s="325"/>
      <c r="B79" s="329"/>
      <c r="C79" s="332"/>
      <c r="D79" s="335"/>
      <c r="E79" s="134">
        <v>54</v>
      </c>
      <c r="F79" s="76" t="s">
        <v>12</v>
      </c>
      <c r="G79" s="135">
        <v>22</v>
      </c>
      <c r="H79" s="135"/>
      <c r="I79" s="135">
        <v>12</v>
      </c>
      <c r="J79" s="135">
        <v>8</v>
      </c>
      <c r="K79" s="135"/>
      <c r="L79" s="135">
        <v>13</v>
      </c>
      <c r="M79" s="135">
        <v>8</v>
      </c>
      <c r="N79" s="135">
        <v>8</v>
      </c>
      <c r="O79" s="135">
        <v>10</v>
      </c>
      <c r="P79" s="135">
        <v>11</v>
      </c>
      <c r="Q79" s="135"/>
      <c r="R79" s="136"/>
      <c r="S79" s="139">
        <f>IF(E79="","",SUM(G79:Q79)-(R79))</f>
        <v>92</v>
      </c>
      <c r="T79" s="140"/>
      <c r="U79" s="338"/>
      <c r="V79" s="26">
        <f>SUM(G79:I79)</f>
        <v>34</v>
      </c>
    </row>
    <row r="80" spans="1:23" ht="15.75" customHeight="1" x14ac:dyDescent="0.3">
      <c r="A80" s="325"/>
      <c r="B80" s="329"/>
      <c r="C80" s="332"/>
      <c r="D80" s="335"/>
      <c r="E80" s="134">
        <v>22</v>
      </c>
      <c r="F80" s="76" t="s">
        <v>13</v>
      </c>
      <c r="G80" s="135">
        <v>19</v>
      </c>
      <c r="H80" s="135"/>
      <c r="I80" s="135">
        <v>11</v>
      </c>
      <c r="J80" s="135">
        <v>8</v>
      </c>
      <c r="K80" s="135">
        <v>11</v>
      </c>
      <c r="L80" s="135">
        <v>12</v>
      </c>
      <c r="M80" s="135">
        <v>8</v>
      </c>
      <c r="N80" s="135">
        <v>8</v>
      </c>
      <c r="O80" s="135">
        <v>9</v>
      </c>
      <c r="P80" s="135">
        <v>9</v>
      </c>
      <c r="Q80" s="135"/>
      <c r="R80" s="136"/>
      <c r="S80" s="139">
        <f>IF(E80="","",SUM(G80:Q80)-(R80))</f>
        <v>95</v>
      </c>
      <c r="T80" s="339">
        <f>(SUM(S78:S81)+T79)</f>
        <v>283</v>
      </c>
      <c r="U80" s="340"/>
      <c r="V80" s="26">
        <f>SUM(G80:I80)</f>
        <v>30</v>
      </c>
    </row>
    <row r="81" spans="1:22" ht="15.75" customHeight="1" x14ac:dyDescent="0.3">
      <c r="A81" s="325"/>
      <c r="B81" s="329"/>
      <c r="C81" s="332"/>
      <c r="D81" s="336"/>
      <c r="E81" s="134">
        <v>115</v>
      </c>
      <c r="F81" s="77" t="s">
        <v>14</v>
      </c>
      <c r="G81" s="141">
        <v>21</v>
      </c>
      <c r="H81" s="141"/>
      <c r="I81" s="141">
        <v>9</v>
      </c>
      <c r="J81" s="141">
        <v>7</v>
      </c>
      <c r="K81" s="141">
        <v>11</v>
      </c>
      <c r="L81" s="141">
        <v>12</v>
      </c>
      <c r="M81" s="141">
        <v>9</v>
      </c>
      <c r="N81" s="141">
        <v>8</v>
      </c>
      <c r="O81" s="141">
        <v>10</v>
      </c>
      <c r="P81" s="141">
        <v>9</v>
      </c>
      <c r="Q81" s="141"/>
      <c r="R81" s="142"/>
      <c r="S81" s="143">
        <f>IF(E81="","",SUM(G81:Q81)-(R81))</f>
        <v>96</v>
      </c>
      <c r="T81" s="341"/>
      <c r="U81" s="342"/>
      <c r="V81" s="26">
        <f>SUM(G81:I81)</f>
        <v>30</v>
      </c>
    </row>
    <row r="82" spans="1:22" ht="15.75" customHeight="1" x14ac:dyDescent="0.25">
      <c r="A82" s="326"/>
      <c r="B82" s="330"/>
      <c r="C82" s="333"/>
      <c r="D82" s="144"/>
      <c r="E82" s="343" t="s">
        <v>31</v>
      </c>
      <c r="F82" s="344"/>
      <c r="G82" s="141">
        <f t="shared" ref="G82:Q82" si="9">SUM(G78:G81)</f>
        <v>62</v>
      </c>
      <c r="H82" s="141">
        <f t="shared" si="9"/>
        <v>0</v>
      </c>
      <c r="I82" s="141">
        <f t="shared" si="9"/>
        <v>32</v>
      </c>
      <c r="J82" s="141">
        <f t="shared" si="9"/>
        <v>23</v>
      </c>
      <c r="K82" s="141">
        <f t="shared" si="9"/>
        <v>22</v>
      </c>
      <c r="L82" s="141">
        <f t="shared" si="9"/>
        <v>37</v>
      </c>
      <c r="M82" s="141">
        <f t="shared" si="9"/>
        <v>25</v>
      </c>
      <c r="N82" s="141">
        <f t="shared" si="9"/>
        <v>24</v>
      </c>
      <c r="O82" s="141">
        <f t="shared" si="9"/>
        <v>29</v>
      </c>
      <c r="P82" s="141">
        <f t="shared" si="9"/>
        <v>29</v>
      </c>
      <c r="Q82" s="141">
        <f t="shared" si="9"/>
        <v>0</v>
      </c>
      <c r="R82" s="142"/>
      <c r="S82" s="145"/>
      <c r="T82" s="146"/>
      <c r="U82" s="147"/>
      <c r="V82" s="24">
        <f>SUM(V78:V81)</f>
        <v>94</v>
      </c>
    </row>
    <row r="83" spans="1:22" ht="15.75" customHeight="1" x14ac:dyDescent="0.3">
      <c r="A83" s="324">
        <v>9</v>
      </c>
      <c r="B83" s="328">
        <v>21</v>
      </c>
      <c r="C83" s="331" t="s">
        <v>59</v>
      </c>
      <c r="D83" s="334" t="s">
        <v>60</v>
      </c>
      <c r="E83" s="246">
        <v>46</v>
      </c>
      <c r="F83" s="240" t="s">
        <v>11</v>
      </c>
      <c r="G83" s="247">
        <v>16</v>
      </c>
      <c r="H83" s="247"/>
      <c r="I83" s="247">
        <v>9</v>
      </c>
      <c r="J83" s="247">
        <v>9</v>
      </c>
      <c r="K83" s="247"/>
      <c r="L83" s="247">
        <v>13</v>
      </c>
      <c r="M83" s="247">
        <v>9</v>
      </c>
      <c r="N83" s="247">
        <v>8</v>
      </c>
      <c r="O83" s="247">
        <v>11</v>
      </c>
      <c r="P83" s="247">
        <v>10</v>
      </c>
      <c r="Q83" s="247"/>
      <c r="R83" s="248"/>
      <c r="S83" s="249">
        <v>85</v>
      </c>
      <c r="T83" s="250" t="s">
        <v>18</v>
      </c>
      <c r="U83" s="337">
        <v>17</v>
      </c>
      <c r="V83" s="226">
        <v>25</v>
      </c>
    </row>
    <row r="84" spans="1:22" ht="15.75" customHeight="1" x14ac:dyDescent="0.3">
      <c r="A84" s="325"/>
      <c r="B84" s="329"/>
      <c r="C84" s="332"/>
      <c r="D84" s="335"/>
      <c r="E84" s="246">
        <v>134</v>
      </c>
      <c r="F84" s="241" t="s">
        <v>12</v>
      </c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8"/>
      <c r="S84" s="251">
        <v>0</v>
      </c>
      <c r="T84" s="252"/>
      <c r="U84" s="338"/>
      <c r="V84" s="227">
        <v>0</v>
      </c>
    </row>
    <row r="85" spans="1:22" ht="15.75" customHeight="1" x14ac:dyDescent="0.3">
      <c r="A85" s="325"/>
      <c r="B85" s="329"/>
      <c r="C85" s="332"/>
      <c r="D85" s="335"/>
      <c r="E85" s="246">
        <v>182</v>
      </c>
      <c r="F85" s="241" t="s">
        <v>13</v>
      </c>
      <c r="G85" s="247">
        <v>15</v>
      </c>
      <c r="H85" s="247"/>
      <c r="I85" s="247">
        <v>9</v>
      </c>
      <c r="J85" s="247">
        <v>8</v>
      </c>
      <c r="K85" s="247">
        <v>9</v>
      </c>
      <c r="L85" s="247">
        <v>14</v>
      </c>
      <c r="M85" s="247">
        <v>8</v>
      </c>
      <c r="N85" s="247">
        <v>8</v>
      </c>
      <c r="O85" s="247">
        <v>11</v>
      </c>
      <c r="P85" s="247">
        <v>9</v>
      </c>
      <c r="Q85" s="247"/>
      <c r="R85" s="248"/>
      <c r="S85" s="251">
        <v>91</v>
      </c>
      <c r="T85" s="339">
        <v>280</v>
      </c>
      <c r="U85" s="340"/>
      <c r="V85" s="227">
        <v>24</v>
      </c>
    </row>
    <row r="86" spans="1:22" ht="15.75" customHeight="1" x14ac:dyDescent="0.3">
      <c r="A86" s="325"/>
      <c r="B86" s="329"/>
      <c r="C86" s="332"/>
      <c r="D86" s="336"/>
      <c r="E86" s="246">
        <v>70</v>
      </c>
      <c r="F86" s="242" t="s">
        <v>14</v>
      </c>
      <c r="G86" s="253">
        <v>18</v>
      </c>
      <c r="H86" s="253"/>
      <c r="I86" s="253">
        <v>12</v>
      </c>
      <c r="J86" s="253">
        <v>9</v>
      </c>
      <c r="K86" s="253">
        <v>10</v>
      </c>
      <c r="L86" s="253">
        <v>15</v>
      </c>
      <c r="M86" s="253">
        <v>8</v>
      </c>
      <c r="N86" s="253">
        <v>9</v>
      </c>
      <c r="O86" s="253">
        <v>12</v>
      </c>
      <c r="P86" s="253">
        <v>11</v>
      </c>
      <c r="Q86" s="253"/>
      <c r="R86" s="254"/>
      <c r="S86" s="255">
        <v>104</v>
      </c>
      <c r="T86" s="341"/>
      <c r="U86" s="342"/>
      <c r="V86" s="227">
        <v>30</v>
      </c>
    </row>
    <row r="87" spans="1:22" ht="15.75" customHeight="1" x14ac:dyDescent="0.25">
      <c r="A87" s="326"/>
      <c r="B87" s="330"/>
      <c r="C87" s="345"/>
      <c r="D87" s="256"/>
      <c r="E87" s="343" t="s">
        <v>31</v>
      </c>
      <c r="F87" s="344"/>
      <c r="G87" s="253">
        <v>49</v>
      </c>
      <c r="H87" s="253">
        <v>0</v>
      </c>
      <c r="I87" s="253">
        <v>30</v>
      </c>
      <c r="J87" s="253">
        <v>26</v>
      </c>
      <c r="K87" s="253">
        <v>19</v>
      </c>
      <c r="L87" s="253">
        <v>42</v>
      </c>
      <c r="M87" s="253">
        <v>25</v>
      </c>
      <c r="N87" s="253">
        <v>25</v>
      </c>
      <c r="O87" s="253">
        <v>34</v>
      </c>
      <c r="P87" s="253">
        <v>30</v>
      </c>
      <c r="Q87" s="253">
        <v>0</v>
      </c>
      <c r="R87" s="254"/>
      <c r="S87" s="257"/>
      <c r="T87" s="258"/>
      <c r="U87" s="259"/>
      <c r="V87" s="225">
        <v>79</v>
      </c>
    </row>
    <row r="88" spans="1:22" ht="15.75" customHeight="1" x14ac:dyDescent="0.3">
      <c r="A88" s="324">
        <v>1</v>
      </c>
      <c r="B88" s="328">
        <v>11</v>
      </c>
      <c r="C88" s="331" t="s">
        <v>162</v>
      </c>
      <c r="D88" s="334" t="s">
        <v>110</v>
      </c>
      <c r="E88" s="134">
        <v>30</v>
      </c>
      <c r="F88" s="75" t="s">
        <v>11</v>
      </c>
      <c r="G88" s="135"/>
      <c r="H88" s="135"/>
      <c r="I88" s="135"/>
      <c r="J88" s="135">
        <v>8</v>
      </c>
      <c r="K88" s="135"/>
      <c r="L88" s="135">
        <v>14</v>
      </c>
      <c r="M88" s="135">
        <v>9</v>
      </c>
      <c r="N88" s="135">
        <v>8</v>
      </c>
      <c r="O88" s="135">
        <v>9</v>
      </c>
      <c r="P88" s="135">
        <v>10</v>
      </c>
      <c r="Q88" s="135"/>
      <c r="R88" s="136"/>
      <c r="S88" s="137">
        <f>IF(E88="","",SUM(G88:Q88)-(R88))</f>
        <v>58</v>
      </c>
      <c r="T88" s="138" t="s">
        <v>18</v>
      </c>
      <c r="U88" s="337">
        <v>18</v>
      </c>
      <c r="V88" s="25">
        <f>SUM(G88:I88)</f>
        <v>0</v>
      </c>
    </row>
    <row r="89" spans="1:22" ht="15.75" customHeight="1" x14ac:dyDescent="0.3">
      <c r="A89" s="325"/>
      <c r="B89" s="329"/>
      <c r="C89" s="332"/>
      <c r="D89" s="335"/>
      <c r="E89" s="134">
        <v>72</v>
      </c>
      <c r="F89" s="76" t="s">
        <v>12</v>
      </c>
      <c r="G89" s="135"/>
      <c r="H89" s="135"/>
      <c r="I89" s="135">
        <v>7</v>
      </c>
      <c r="J89" s="135">
        <v>8</v>
      </c>
      <c r="K89" s="135"/>
      <c r="L89" s="135">
        <v>15</v>
      </c>
      <c r="M89" s="135">
        <v>9</v>
      </c>
      <c r="N89" s="135">
        <v>8</v>
      </c>
      <c r="O89" s="135">
        <v>11</v>
      </c>
      <c r="P89" s="135">
        <v>10</v>
      </c>
      <c r="Q89" s="135"/>
      <c r="R89" s="136"/>
      <c r="S89" s="139">
        <f>IF(E89="","",SUM(G89:Q89)-(R89))</f>
        <v>68</v>
      </c>
      <c r="T89" s="140"/>
      <c r="U89" s="338"/>
      <c r="V89" s="26">
        <f>SUM(G89:I89)</f>
        <v>7</v>
      </c>
    </row>
    <row r="90" spans="1:22" ht="15.75" customHeight="1" x14ac:dyDescent="0.3">
      <c r="A90" s="325"/>
      <c r="B90" s="329"/>
      <c r="C90" s="332"/>
      <c r="D90" s="335"/>
      <c r="E90" s="134">
        <v>21</v>
      </c>
      <c r="F90" s="76" t="s">
        <v>13</v>
      </c>
      <c r="G90" s="135"/>
      <c r="H90" s="135"/>
      <c r="I90" s="135">
        <v>7</v>
      </c>
      <c r="J90" s="135">
        <v>7</v>
      </c>
      <c r="K90" s="135">
        <v>12</v>
      </c>
      <c r="L90" s="135">
        <v>13</v>
      </c>
      <c r="M90" s="135">
        <v>8</v>
      </c>
      <c r="N90" s="135">
        <v>9</v>
      </c>
      <c r="O90" s="135">
        <v>10</v>
      </c>
      <c r="P90" s="135">
        <v>9</v>
      </c>
      <c r="Q90" s="135"/>
      <c r="R90" s="136"/>
      <c r="S90" s="139">
        <f>IF(E90="","",SUM(G90:Q90)-(R90))</f>
        <v>75</v>
      </c>
      <c r="T90" s="339">
        <f>(SUM(S88:S91)+T89)</f>
        <v>277</v>
      </c>
      <c r="U90" s="340"/>
      <c r="V90" s="26">
        <f>SUM(G90:I90)</f>
        <v>7</v>
      </c>
    </row>
    <row r="91" spans="1:22" ht="15.75" customHeight="1" x14ac:dyDescent="0.3">
      <c r="A91" s="325"/>
      <c r="B91" s="329"/>
      <c r="C91" s="332"/>
      <c r="D91" s="336"/>
      <c r="E91" s="134">
        <v>77</v>
      </c>
      <c r="F91" s="77" t="s">
        <v>14</v>
      </c>
      <c r="G91" s="141"/>
      <c r="H91" s="141"/>
      <c r="I91" s="141">
        <v>7</v>
      </c>
      <c r="J91" s="141">
        <v>8</v>
      </c>
      <c r="K91" s="141">
        <v>12</v>
      </c>
      <c r="L91" s="141">
        <v>13</v>
      </c>
      <c r="M91" s="141">
        <v>9</v>
      </c>
      <c r="N91" s="141">
        <v>8</v>
      </c>
      <c r="O91" s="141">
        <v>10</v>
      </c>
      <c r="P91" s="141">
        <v>9</v>
      </c>
      <c r="Q91" s="141"/>
      <c r="R91" s="142"/>
      <c r="S91" s="143">
        <f>IF(E91="","",SUM(G91:Q91)-(R91))</f>
        <v>76</v>
      </c>
      <c r="T91" s="341"/>
      <c r="U91" s="342"/>
      <c r="V91" s="26">
        <f>SUM(G91:I91)</f>
        <v>7</v>
      </c>
    </row>
    <row r="92" spans="1:22" ht="15.75" customHeight="1" x14ac:dyDescent="0.25">
      <c r="A92" s="326"/>
      <c r="B92" s="330"/>
      <c r="C92" s="333"/>
      <c r="D92" s="144"/>
      <c r="E92" s="343" t="s">
        <v>31</v>
      </c>
      <c r="F92" s="344"/>
      <c r="G92" s="141">
        <f t="shared" ref="G92:Q92" si="10">SUM(G88:G91)</f>
        <v>0</v>
      </c>
      <c r="H92" s="141">
        <f t="shared" si="10"/>
        <v>0</v>
      </c>
      <c r="I92" s="141">
        <f t="shared" si="10"/>
        <v>21</v>
      </c>
      <c r="J92" s="141">
        <f t="shared" si="10"/>
        <v>31</v>
      </c>
      <c r="K92" s="141">
        <f t="shared" si="10"/>
        <v>24</v>
      </c>
      <c r="L92" s="141">
        <f t="shared" si="10"/>
        <v>55</v>
      </c>
      <c r="M92" s="141">
        <f t="shared" si="10"/>
        <v>35</v>
      </c>
      <c r="N92" s="141">
        <f t="shared" si="10"/>
        <v>33</v>
      </c>
      <c r="O92" s="141">
        <f t="shared" si="10"/>
        <v>40</v>
      </c>
      <c r="P92" s="141">
        <f t="shared" si="10"/>
        <v>38</v>
      </c>
      <c r="Q92" s="141">
        <f t="shared" si="10"/>
        <v>0</v>
      </c>
      <c r="R92" s="142"/>
      <c r="S92" s="145"/>
      <c r="T92" s="146"/>
      <c r="U92" s="147"/>
      <c r="V92" s="24">
        <f>SUM(V88:V91)</f>
        <v>21</v>
      </c>
    </row>
    <row r="93" spans="1:22" ht="15.75" customHeight="1" x14ac:dyDescent="0.3">
      <c r="A93" s="324">
        <v>17</v>
      </c>
      <c r="B93" s="328">
        <v>12</v>
      </c>
      <c r="C93" s="331" t="s">
        <v>134</v>
      </c>
      <c r="D93" s="334" t="s">
        <v>135</v>
      </c>
      <c r="E93" s="134">
        <v>80</v>
      </c>
      <c r="F93" s="75" t="s">
        <v>11</v>
      </c>
      <c r="G93" s="135"/>
      <c r="H93" s="135"/>
      <c r="I93" s="135"/>
      <c r="J93" s="135">
        <v>7</v>
      </c>
      <c r="K93" s="135"/>
      <c r="L93" s="135">
        <v>11</v>
      </c>
      <c r="M93" s="135">
        <v>7</v>
      </c>
      <c r="N93" s="135">
        <v>7</v>
      </c>
      <c r="O93" s="135">
        <v>9</v>
      </c>
      <c r="P93" s="135">
        <v>7</v>
      </c>
      <c r="Q93" s="135"/>
      <c r="R93" s="136"/>
      <c r="S93" s="137">
        <f>IF(E93="","",SUM(G93:Q93)-(R93))</f>
        <v>48</v>
      </c>
      <c r="T93" s="138" t="s">
        <v>18</v>
      </c>
      <c r="U93" s="337">
        <v>19</v>
      </c>
      <c r="V93" s="25">
        <f>SUM(G93:I93)</f>
        <v>0</v>
      </c>
    </row>
    <row r="94" spans="1:22" ht="15.75" customHeight="1" x14ac:dyDescent="0.3">
      <c r="A94" s="325"/>
      <c r="B94" s="329"/>
      <c r="C94" s="332"/>
      <c r="D94" s="335"/>
      <c r="E94" s="134">
        <v>92</v>
      </c>
      <c r="F94" s="76" t="s">
        <v>12</v>
      </c>
      <c r="G94" s="135">
        <v>14</v>
      </c>
      <c r="H94" s="135">
        <v>10</v>
      </c>
      <c r="I94" s="135">
        <v>6</v>
      </c>
      <c r="J94" s="135">
        <v>8</v>
      </c>
      <c r="K94" s="135"/>
      <c r="L94" s="135">
        <v>12</v>
      </c>
      <c r="M94" s="135">
        <v>8</v>
      </c>
      <c r="N94" s="135">
        <v>8</v>
      </c>
      <c r="O94" s="135">
        <v>10</v>
      </c>
      <c r="P94" s="135">
        <v>8</v>
      </c>
      <c r="Q94" s="135"/>
      <c r="R94" s="136"/>
      <c r="S94" s="139">
        <f>IF(E94="","",SUM(G94:Q94)-(R94))</f>
        <v>84</v>
      </c>
      <c r="T94" s="140"/>
      <c r="U94" s="338"/>
      <c r="V94" s="26">
        <f>SUM(G94:I94)</f>
        <v>30</v>
      </c>
    </row>
    <row r="95" spans="1:22" ht="15.75" customHeight="1" x14ac:dyDescent="0.3">
      <c r="A95" s="325"/>
      <c r="B95" s="329"/>
      <c r="C95" s="332"/>
      <c r="D95" s="335"/>
      <c r="E95" s="134">
        <v>29</v>
      </c>
      <c r="F95" s="76" t="s">
        <v>13</v>
      </c>
      <c r="G95" s="135"/>
      <c r="H95" s="135">
        <v>9</v>
      </c>
      <c r="I95" s="135">
        <v>7</v>
      </c>
      <c r="J95" s="135">
        <v>7</v>
      </c>
      <c r="K95" s="135"/>
      <c r="L95" s="135">
        <v>11</v>
      </c>
      <c r="M95" s="135">
        <v>9</v>
      </c>
      <c r="N95" s="135">
        <v>8</v>
      </c>
      <c r="O95" s="135">
        <v>9</v>
      </c>
      <c r="P95" s="135">
        <v>8</v>
      </c>
      <c r="Q95" s="135"/>
      <c r="R95" s="136"/>
      <c r="S95" s="139">
        <f>IF(E95="","",SUM(G95:Q95)-(R95))</f>
        <v>68</v>
      </c>
      <c r="T95" s="339">
        <f>(SUM(S93:S96)+T94)</f>
        <v>271</v>
      </c>
      <c r="U95" s="340"/>
      <c r="V95" s="26">
        <f>SUM(G95:I95)</f>
        <v>16</v>
      </c>
    </row>
    <row r="96" spans="1:22" ht="15.75" customHeight="1" x14ac:dyDescent="0.3">
      <c r="A96" s="325"/>
      <c r="B96" s="329"/>
      <c r="C96" s="332"/>
      <c r="D96" s="336"/>
      <c r="E96" s="134">
        <v>118</v>
      </c>
      <c r="F96" s="77" t="s">
        <v>14</v>
      </c>
      <c r="G96" s="141"/>
      <c r="H96" s="141"/>
      <c r="I96" s="141">
        <v>6</v>
      </c>
      <c r="J96" s="141">
        <v>7</v>
      </c>
      <c r="K96" s="141">
        <v>11</v>
      </c>
      <c r="L96" s="141">
        <v>11</v>
      </c>
      <c r="M96" s="141">
        <v>9</v>
      </c>
      <c r="N96" s="141">
        <v>9</v>
      </c>
      <c r="O96" s="141">
        <v>10</v>
      </c>
      <c r="P96" s="141">
        <v>8</v>
      </c>
      <c r="Q96" s="141"/>
      <c r="R96" s="142"/>
      <c r="S96" s="143">
        <f>IF(E96="","",SUM(G96:Q96)-(R96))</f>
        <v>71</v>
      </c>
      <c r="T96" s="341"/>
      <c r="U96" s="342"/>
      <c r="V96" s="26">
        <f>SUM(G96:I96)</f>
        <v>6</v>
      </c>
    </row>
    <row r="97" spans="1:22" ht="15.75" customHeight="1" x14ac:dyDescent="0.25">
      <c r="A97" s="326"/>
      <c r="B97" s="330"/>
      <c r="C97" s="333"/>
      <c r="D97" s="144"/>
      <c r="E97" s="343" t="s">
        <v>31</v>
      </c>
      <c r="F97" s="344"/>
      <c r="G97" s="141">
        <f t="shared" ref="G97:Q97" si="11">SUM(G93:G96)</f>
        <v>14</v>
      </c>
      <c r="H97" s="141">
        <f t="shared" si="11"/>
        <v>19</v>
      </c>
      <c r="I97" s="141">
        <f t="shared" si="11"/>
        <v>19</v>
      </c>
      <c r="J97" s="141">
        <f t="shared" si="11"/>
        <v>29</v>
      </c>
      <c r="K97" s="141">
        <f t="shared" si="11"/>
        <v>11</v>
      </c>
      <c r="L97" s="141">
        <f t="shared" si="11"/>
        <v>45</v>
      </c>
      <c r="M97" s="141">
        <f t="shared" si="11"/>
        <v>33</v>
      </c>
      <c r="N97" s="141">
        <f t="shared" si="11"/>
        <v>32</v>
      </c>
      <c r="O97" s="141">
        <f t="shared" si="11"/>
        <v>38</v>
      </c>
      <c r="P97" s="141">
        <f t="shared" si="11"/>
        <v>31</v>
      </c>
      <c r="Q97" s="141">
        <f t="shared" si="11"/>
        <v>0</v>
      </c>
      <c r="R97" s="142"/>
      <c r="S97" s="145"/>
      <c r="T97" s="146"/>
      <c r="U97" s="147"/>
      <c r="V97" s="24">
        <f>SUM(V93:V96)</f>
        <v>52</v>
      </c>
    </row>
    <row r="98" spans="1:22" ht="15.75" customHeight="1" x14ac:dyDescent="0.3">
      <c r="A98" s="324">
        <v>20</v>
      </c>
      <c r="B98" s="328">
        <v>3</v>
      </c>
      <c r="C98" s="331" t="s">
        <v>66</v>
      </c>
      <c r="D98" s="334" t="s">
        <v>67</v>
      </c>
      <c r="E98" s="134">
        <v>24</v>
      </c>
      <c r="F98" s="75" t="s">
        <v>11</v>
      </c>
      <c r="G98" s="135">
        <v>12</v>
      </c>
      <c r="H98" s="135">
        <v>10</v>
      </c>
      <c r="I98" s="135">
        <v>8</v>
      </c>
      <c r="J98" s="135">
        <v>8</v>
      </c>
      <c r="K98" s="135">
        <v>10</v>
      </c>
      <c r="L98" s="135">
        <v>13</v>
      </c>
      <c r="M98" s="135">
        <v>10</v>
      </c>
      <c r="N98" s="135">
        <v>10</v>
      </c>
      <c r="O98" s="135">
        <v>11</v>
      </c>
      <c r="P98" s="135">
        <v>8</v>
      </c>
      <c r="Q98" s="135">
        <v>3</v>
      </c>
      <c r="R98" s="136"/>
      <c r="S98" s="137">
        <f>IF(E98="","",SUM(G98:Q98)-(R98))</f>
        <v>103</v>
      </c>
      <c r="T98" s="138" t="s">
        <v>18</v>
      </c>
      <c r="U98" s="337">
        <v>20</v>
      </c>
      <c r="V98" s="25">
        <f>SUM(G98:I98)</f>
        <v>30</v>
      </c>
    </row>
    <row r="99" spans="1:22" ht="15.75" customHeight="1" x14ac:dyDescent="0.3">
      <c r="A99" s="325"/>
      <c r="B99" s="329"/>
      <c r="C99" s="332"/>
      <c r="D99" s="335"/>
      <c r="E99" s="134">
        <v>42</v>
      </c>
      <c r="F99" s="76" t="s">
        <v>12</v>
      </c>
      <c r="G99" s="135" t="s">
        <v>159</v>
      </c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6"/>
      <c r="S99" s="139">
        <f>IF(E99="","",SUM(G99:Q99)-(R99))</f>
        <v>0</v>
      </c>
      <c r="T99" s="140"/>
      <c r="U99" s="338"/>
      <c r="V99" s="26">
        <f>SUM(G99:I99)</f>
        <v>0</v>
      </c>
    </row>
    <row r="100" spans="1:22" ht="15.75" customHeight="1" x14ac:dyDescent="0.3">
      <c r="A100" s="325"/>
      <c r="B100" s="329"/>
      <c r="C100" s="332"/>
      <c r="D100" s="335"/>
      <c r="E100" s="134">
        <v>37</v>
      </c>
      <c r="F100" s="76" t="s">
        <v>13</v>
      </c>
      <c r="G100" s="135"/>
      <c r="H100" s="135">
        <v>9</v>
      </c>
      <c r="I100" s="135">
        <v>7</v>
      </c>
      <c r="J100" s="135">
        <v>7</v>
      </c>
      <c r="K100" s="135">
        <v>10</v>
      </c>
      <c r="L100" s="135">
        <v>12</v>
      </c>
      <c r="M100" s="135">
        <v>9</v>
      </c>
      <c r="N100" s="135">
        <v>9</v>
      </c>
      <c r="O100" s="135">
        <v>9</v>
      </c>
      <c r="P100" s="135">
        <v>8</v>
      </c>
      <c r="Q100" s="135"/>
      <c r="R100" s="136"/>
      <c r="S100" s="139">
        <f>IF(E100="","",SUM(G100:Q100)-(R100))</f>
        <v>80</v>
      </c>
      <c r="T100" s="339">
        <f>(SUM(S98:S101)+T99)</f>
        <v>263</v>
      </c>
      <c r="U100" s="340"/>
      <c r="V100" s="26">
        <f>SUM(G100:I100)</f>
        <v>16</v>
      </c>
    </row>
    <row r="101" spans="1:22" ht="15.75" customHeight="1" x14ac:dyDescent="0.3">
      <c r="A101" s="325"/>
      <c r="B101" s="329"/>
      <c r="C101" s="332"/>
      <c r="D101" s="336"/>
      <c r="E101" s="134">
        <v>18</v>
      </c>
      <c r="F101" s="77" t="s">
        <v>14</v>
      </c>
      <c r="G101" s="141"/>
      <c r="H101" s="141">
        <v>9</v>
      </c>
      <c r="I101" s="141">
        <v>8</v>
      </c>
      <c r="J101" s="141">
        <v>8</v>
      </c>
      <c r="K101" s="141">
        <v>10</v>
      </c>
      <c r="L101" s="141">
        <v>11</v>
      </c>
      <c r="M101" s="141">
        <v>8</v>
      </c>
      <c r="N101" s="141">
        <v>8</v>
      </c>
      <c r="O101" s="141">
        <v>9</v>
      </c>
      <c r="P101" s="141">
        <v>9</v>
      </c>
      <c r="Q101" s="141"/>
      <c r="R101" s="142"/>
      <c r="S101" s="143">
        <f>IF(E101="","",SUM(G101:Q101)-(R101))</f>
        <v>80</v>
      </c>
      <c r="T101" s="341"/>
      <c r="U101" s="342"/>
      <c r="V101" s="26">
        <f>SUM(G101:I101)</f>
        <v>17</v>
      </c>
    </row>
    <row r="102" spans="1:22" ht="15.75" customHeight="1" x14ac:dyDescent="0.25">
      <c r="A102" s="326"/>
      <c r="B102" s="330"/>
      <c r="C102" s="333"/>
      <c r="D102" s="144"/>
      <c r="E102" s="343" t="s">
        <v>31</v>
      </c>
      <c r="F102" s="344"/>
      <c r="G102" s="141">
        <f t="shared" ref="G102:Q102" si="12">SUM(G98:G101)</f>
        <v>12</v>
      </c>
      <c r="H102" s="141">
        <f t="shared" si="12"/>
        <v>28</v>
      </c>
      <c r="I102" s="141">
        <f t="shared" si="12"/>
        <v>23</v>
      </c>
      <c r="J102" s="141">
        <f t="shared" si="12"/>
        <v>23</v>
      </c>
      <c r="K102" s="141">
        <f t="shared" si="12"/>
        <v>30</v>
      </c>
      <c r="L102" s="141">
        <f t="shared" si="12"/>
        <v>36</v>
      </c>
      <c r="M102" s="141">
        <f t="shared" si="12"/>
        <v>27</v>
      </c>
      <c r="N102" s="141">
        <f t="shared" si="12"/>
        <v>27</v>
      </c>
      <c r="O102" s="141">
        <f t="shared" si="12"/>
        <v>29</v>
      </c>
      <c r="P102" s="141">
        <f t="shared" si="12"/>
        <v>25</v>
      </c>
      <c r="Q102" s="141">
        <f t="shared" si="12"/>
        <v>3</v>
      </c>
      <c r="R102" s="142"/>
      <c r="S102" s="145"/>
      <c r="T102" s="146"/>
      <c r="U102" s="147"/>
      <c r="V102" s="24">
        <f>SUM(V98:V101)</f>
        <v>63</v>
      </c>
    </row>
    <row r="103" spans="1:22" ht="15.75" customHeight="1" x14ac:dyDescent="0.3">
      <c r="A103" s="324">
        <v>16</v>
      </c>
      <c r="B103" s="328">
        <v>5</v>
      </c>
      <c r="C103" s="331" t="s">
        <v>134</v>
      </c>
      <c r="D103" s="334" t="s">
        <v>135</v>
      </c>
      <c r="E103" s="134">
        <v>114</v>
      </c>
      <c r="F103" s="75" t="s">
        <v>11</v>
      </c>
      <c r="G103" s="135">
        <v>13</v>
      </c>
      <c r="H103" s="135">
        <v>10</v>
      </c>
      <c r="I103" s="135">
        <v>6</v>
      </c>
      <c r="J103" s="135">
        <v>7</v>
      </c>
      <c r="K103" s="135">
        <v>11</v>
      </c>
      <c r="L103" s="135">
        <v>12</v>
      </c>
      <c r="M103" s="135">
        <v>8</v>
      </c>
      <c r="N103" s="135">
        <v>9</v>
      </c>
      <c r="O103" s="135">
        <v>9</v>
      </c>
      <c r="P103" s="135">
        <v>8</v>
      </c>
      <c r="Q103" s="135" t="s">
        <v>159</v>
      </c>
      <c r="R103" s="136"/>
      <c r="S103" s="137">
        <f>IF(E103="","",SUM(G103:Q103)-(R103))</f>
        <v>93</v>
      </c>
      <c r="T103" s="138" t="s">
        <v>18</v>
      </c>
      <c r="U103" s="337">
        <v>21</v>
      </c>
      <c r="V103" s="25">
        <f>SUM(G103:I103)</f>
        <v>29</v>
      </c>
    </row>
    <row r="104" spans="1:22" ht="15.75" customHeight="1" x14ac:dyDescent="0.3">
      <c r="A104" s="325"/>
      <c r="B104" s="329"/>
      <c r="C104" s="332"/>
      <c r="D104" s="335"/>
      <c r="E104" s="134">
        <v>91</v>
      </c>
      <c r="F104" s="76" t="s">
        <v>12</v>
      </c>
      <c r="G104" s="135"/>
      <c r="H104" s="135">
        <v>9</v>
      </c>
      <c r="I104" s="135">
        <v>7</v>
      </c>
      <c r="J104" s="135">
        <v>7</v>
      </c>
      <c r="K104" s="135">
        <v>13</v>
      </c>
      <c r="L104" s="135">
        <v>13</v>
      </c>
      <c r="M104" s="135">
        <v>9</v>
      </c>
      <c r="N104" s="135">
        <v>9</v>
      </c>
      <c r="O104" s="135">
        <v>10</v>
      </c>
      <c r="P104" s="135">
        <v>9</v>
      </c>
      <c r="Q104" s="135" t="s">
        <v>159</v>
      </c>
      <c r="R104" s="136"/>
      <c r="S104" s="139">
        <f>IF(E104="","",SUM(G104:Q104)-(R104))</f>
        <v>86</v>
      </c>
      <c r="T104" s="140"/>
      <c r="U104" s="338"/>
      <c r="V104" s="26">
        <f>SUM(G104:I104)</f>
        <v>16</v>
      </c>
    </row>
    <row r="105" spans="1:22" ht="15.75" customHeight="1" x14ac:dyDescent="0.3">
      <c r="A105" s="325"/>
      <c r="B105" s="329"/>
      <c r="C105" s="332"/>
      <c r="D105" s="335"/>
      <c r="E105" s="134">
        <v>37</v>
      </c>
      <c r="F105" s="76" t="s">
        <v>13</v>
      </c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6"/>
      <c r="S105" s="139">
        <f>IF(E105="","",SUM(G105:Q105)-(R105))</f>
        <v>0</v>
      </c>
      <c r="T105" s="339">
        <f>(SUM(S103:S106)+T104)</f>
        <v>258</v>
      </c>
      <c r="U105" s="340"/>
      <c r="V105" s="26">
        <f>SUM(G105:I105)</f>
        <v>0</v>
      </c>
    </row>
    <row r="106" spans="1:22" ht="15.75" customHeight="1" x14ac:dyDescent="0.3">
      <c r="A106" s="325"/>
      <c r="B106" s="329"/>
      <c r="C106" s="332"/>
      <c r="D106" s="336"/>
      <c r="E106" s="134">
        <v>43</v>
      </c>
      <c r="F106" s="77" t="s">
        <v>14</v>
      </c>
      <c r="G106" s="141" t="s">
        <v>159</v>
      </c>
      <c r="H106" s="141">
        <v>10</v>
      </c>
      <c r="I106" s="141"/>
      <c r="J106" s="141">
        <v>8</v>
      </c>
      <c r="K106" s="141">
        <v>12</v>
      </c>
      <c r="L106" s="141">
        <v>12</v>
      </c>
      <c r="M106" s="141">
        <v>9</v>
      </c>
      <c r="N106" s="141">
        <v>11</v>
      </c>
      <c r="O106" s="141">
        <v>9</v>
      </c>
      <c r="P106" s="141">
        <v>8</v>
      </c>
      <c r="Q106" s="141" t="s">
        <v>159</v>
      </c>
      <c r="R106" s="142"/>
      <c r="S106" s="143">
        <f>IF(E106="","",SUM(G106:Q106)-(R106))</f>
        <v>79</v>
      </c>
      <c r="T106" s="341"/>
      <c r="U106" s="342"/>
      <c r="V106" s="26">
        <f>SUM(G106:I106)</f>
        <v>10</v>
      </c>
    </row>
    <row r="107" spans="1:22" ht="15.75" customHeight="1" x14ac:dyDescent="0.25">
      <c r="A107" s="326"/>
      <c r="B107" s="330"/>
      <c r="C107" s="333"/>
      <c r="D107" s="144"/>
      <c r="E107" s="343" t="s">
        <v>31</v>
      </c>
      <c r="F107" s="344"/>
      <c r="G107" s="141">
        <f t="shared" ref="G107:Q107" si="13">SUM(G103:G106)</f>
        <v>13</v>
      </c>
      <c r="H107" s="141">
        <f t="shared" si="13"/>
        <v>29</v>
      </c>
      <c r="I107" s="141">
        <f t="shared" si="13"/>
        <v>13</v>
      </c>
      <c r="J107" s="141">
        <f t="shared" si="13"/>
        <v>22</v>
      </c>
      <c r="K107" s="141">
        <f t="shared" si="13"/>
        <v>36</v>
      </c>
      <c r="L107" s="141">
        <f t="shared" si="13"/>
        <v>37</v>
      </c>
      <c r="M107" s="141">
        <f t="shared" si="13"/>
        <v>26</v>
      </c>
      <c r="N107" s="141">
        <f t="shared" si="13"/>
        <v>29</v>
      </c>
      <c r="O107" s="141">
        <f t="shared" si="13"/>
        <v>28</v>
      </c>
      <c r="P107" s="141">
        <f t="shared" si="13"/>
        <v>25</v>
      </c>
      <c r="Q107" s="141">
        <f t="shared" si="13"/>
        <v>0</v>
      </c>
      <c r="R107" s="142"/>
      <c r="S107" s="145"/>
      <c r="T107" s="146"/>
      <c r="U107" s="147"/>
      <c r="V107" s="24">
        <f>SUM(V103:V106)</f>
        <v>55</v>
      </c>
    </row>
    <row r="108" spans="1:22" ht="15.75" customHeight="1" x14ac:dyDescent="0.3">
      <c r="A108" s="324">
        <v>6</v>
      </c>
      <c r="B108" s="328">
        <v>15</v>
      </c>
      <c r="C108" s="331" t="s">
        <v>59</v>
      </c>
      <c r="D108" s="334" t="s">
        <v>60</v>
      </c>
      <c r="E108" s="134">
        <v>50</v>
      </c>
      <c r="F108" s="75" t="s">
        <v>11</v>
      </c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6"/>
      <c r="S108" s="137">
        <f>IF(E108="","",SUM(G108:Q108)-(R108))</f>
        <v>0</v>
      </c>
      <c r="T108" s="138" t="s">
        <v>18</v>
      </c>
      <c r="U108" s="337">
        <v>22</v>
      </c>
      <c r="V108" s="25">
        <f>SUM(G108:I108)</f>
        <v>0</v>
      </c>
    </row>
    <row r="109" spans="1:22" ht="15.75" customHeight="1" x14ac:dyDescent="0.3">
      <c r="A109" s="325"/>
      <c r="B109" s="329"/>
      <c r="C109" s="332"/>
      <c r="D109" s="335"/>
      <c r="E109" s="134">
        <v>32</v>
      </c>
      <c r="F109" s="76" t="s">
        <v>12</v>
      </c>
      <c r="G109" s="135">
        <v>19</v>
      </c>
      <c r="H109" s="135"/>
      <c r="I109" s="135">
        <v>9</v>
      </c>
      <c r="J109" s="135">
        <v>8</v>
      </c>
      <c r="K109" s="135"/>
      <c r="L109" s="135">
        <v>12</v>
      </c>
      <c r="M109" s="135">
        <v>8</v>
      </c>
      <c r="N109" s="135">
        <v>9</v>
      </c>
      <c r="O109" s="135">
        <v>9</v>
      </c>
      <c r="P109" s="135">
        <v>8</v>
      </c>
      <c r="Q109" s="135"/>
      <c r="R109" s="136"/>
      <c r="S109" s="139">
        <f>IF(E109="","",SUM(G109:Q109)-(R109))</f>
        <v>82</v>
      </c>
      <c r="T109" s="140"/>
      <c r="U109" s="338"/>
      <c r="V109" s="26">
        <f>SUM(G109:I109)</f>
        <v>28</v>
      </c>
    </row>
    <row r="110" spans="1:22" ht="15.75" customHeight="1" x14ac:dyDescent="0.3">
      <c r="A110" s="325"/>
      <c r="B110" s="329"/>
      <c r="C110" s="332"/>
      <c r="D110" s="335"/>
      <c r="E110" s="134">
        <v>75</v>
      </c>
      <c r="F110" s="76" t="s">
        <v>13</v>
      </c>
      <c r="G110" s="135">
        <v>17</v>
      </c>
      <c r="H110" s="135"/>
      <c r="I110" s="135">
        <v>8</v>
      </c>
      <c r="J110" s="135">
        <v>8</v>
      </c>
      <c r="K110" s="135">
        <v>10</v>
      </c>
      <c r="L110" s="135">
        <v>12</v>
      </c>
      <c r="M110" s="135">
        <v>8</v>
      </c>
      <c r="N110" s="135">
        <v>9</v>
      </c>
      <c r="O110" s="135">
        <v>10</v>
      </c>
      <c r="P110" s="135">
        <v>8</v>
      </c>
      <c r="Q110" s="135"/>
      <c r="R110" s="136"/>
      <c r="S110" s="139">
        <f>IF(E110="","",SUM(G110:Q110)-(R110))</f>
        <v>90</v>
      </c>
      <c r="T110" s="339">
        <f>(SUM(S108:S111)+T109)</f>
        <v>257</v>
      </c>
      <c r="U110" s="340"/>
      <c r="V110" s="26">
        <f>SUM(G110:I110)</f>
        <v>25</v>
      </c>
    </row>
    <row r="111" spans="1:22" ht="15.75" customHeight="1" x14ac:dyDescent="0.3">
      <c r="A111" s="325"/>
      <c r="B111" s="329"/>
      <c r="C111" s="332"/>
      <c r="D111" s="336"/>
      <c r="E111" s="134">
        <v>73</v>
      </c>
      <c r="F111" s="77" t="s">
        <v>14</v>
      </c>
      <c r="G111" s="141">
        <v>15</v>
      </c>
      <c r="H111" s="141"/>
      <c r="I111" s="141">
        <v>7</v>
      </c>
      <c r="J111" s="141">
        <v>8</v>
      </c>
      <c r="K111" s="141">
        <v>10</v>
      </c>
      <c r="L111" s="141">
        <v>11</v>
      </c>
      <c r="M111" s="141">
        <v>8</v>
      </c>
      <c r="N111" s="141">
        <v>8</v>
      </c>
      <c r="O111" s="141">
        <v>10</v>
      </c>
      <c r="P111" s="141">
        <v>8</v>
      </c>
      <c r="Q111" s="141"/>
      <c r="R111" s="142"/>
      <c r="S111" s="143">
        <f>IF(E111="","",SUM(G111:Q111)-(R111))</f>
        <v>85</v>
      </c>
      <c r="T111" s="341"/>
      <c r="U111" s="342"/>
      <c r="V111" s="26">
        <f>SUM(G111:I111)</f>
        <v>22</v>
      </c>
    </row>
    <row r="112" spans="1:22" ht="15.75" customHeight="1" x14ac:dyDescent="0.25">
      <c r="A112" s="326"/>
      <c r="B112" s="330"/>
      <c r="C112" s="333"/>
      <c r="D112" s="144" t="s">
        <v>159</v>
      </c>
      <c r="E112" s="343" t="s">
        <v>31</v>
      </c>
      <c r="F112" s="344"/>
      <c r="G112" s="141">
        <f t="shared" ref="G112:Q112" si="14">SUM(G108:G111)</f>
        <v>51</v>
      </c>
      <c r="H112" s="141">
        <f t="shared" si="14"/>
        <v>0</v>
      </c>
      <c r="I112" s="141">
        <f t="shared" si="14"/>
        <v>24</v>
      </c>
      <c r="J112" s="141">
        <f t="shared" si="14"/>
        <v>24</v>
      </c>
      <c r="K112" s="141">
        <f t="shared" si="14"/>
        <v>20</v>
      </c>
      <c r="L112" s="141">
        <f t="shared" si="14"/>
        <v>35</v>
      </c>
      <c r="M112" s="141">
        <f t="shared" si="14"/>
        <v>24</v>
      </c>
      <c r="N112" s="141">
        <f t="shared" si="14"/>
        <v>26</v>
      </c>
      <c r="O112" s="141">
        <f t="shared" si="14"/>
        <v>29</v>
      </c>
      <c r="P112" s="141">
        <f t="shared" si="14"/>
        <v>24</v>
      </c>
      <c r="Q112" s="141">
        <f t="shared" si="14"/>
        <v>0</v>
      </c>
      <c r="R112" s="142"/>
      <c r="S112" s="145"/>
      <c r="T112" s="146"/>
      <c r="U112" s="147"/>
      <c r="V112" s="24">
        <f>SUM(V108:V111)</f>
        <v>75</v>
      </c>
    </row>
    <row r="113" spans="1:23" ht="15.75" customHeight="1" x14ac:dyDescent="0.3">
      <c r="A113" s="324">
        <v>3</v>
      </c>
      <c r="B113" s="328">
        <v>7</v>
      </c>
      <c r="C113" s="331" t="s">
        <v>68</v>
      </c>
      <c r="D113" s="334" t="s">
        <v>69</v>
      </c>
      <c r="E113" s="134">
        <v>72</v>
      </c>
      <c r="F113" s="75" t="s">
        <v>11</v>
      </c>
      <c r="G113" s="135">
        <v>21</v>
      </c>
      <c r="H113" s="135">
        <v>18</v>
      </c>
      <c r="I113" s="135">
        <v>6</v>
      </c>
      <c r="J113" s="135">
        <v>8</v>
      </c>
      <c r="K113" s="135">
        <v>14</v>
      </c>
      <c r="L113" s="135">
        <v>15</v>
      </c>
      <c r="M113" s="135">
        <v>9</v>
      </c>
      <c r="N113" s="135">
        <v>9</v>
      </c>
      <c r="O113" s="135">
        <v>12</v>
      </c>
      <c r="P113" s="135">
        <v>10</v>
      </c>
      <c r="Q113" s="135">
        <v>8</v>
      </c>
      <c r="R113" s="136"/>
      <c r="S113" s="137">
        <f>IF(E113="","",SUM(G113:Q113)-(R113))</f>
        <v>130</v>
      </c>
      <c r="T113" s="138" t="s">
        <v>18</v>
      </c>
      <c r="U113" s="337">
        <v>23</v>
      </c>
      <c r="V113" s="25">
        <f>SUM(G113:I113)</f>
        <v>45</v>
      </c>
    </row>
    <row r="114" spans="1:23" ht="15.75" customHeight="1" x14ac:dyDescent="0.3">
      <c r="A114" s="325"/>
      <c r="B114" s="329"/>
      <c r="C114" s="332"/>
      <c r="D114" s="335"/>
      <c r="E114" s="134">
        <v>26</v>
      </c>
      <c r="F114" s="76" t="s">
        <v>12</v>
      </c>
      <c r="G114" s="135">
        <v>19</v>
      </c>
      <c r="H114" s="135">
        <v>15</v>
      </c>
      <c r="I114" s="135">
        <v>6</v>
      </c>
      <c r="J114" s="135">
        <v>8</v>
      </c>
      <c r="K114" s="135">
        <v>12</v>
      </c>
      <c r="L114" s="135">
        <v>15</v>
      </c>
      <c r="M114" s="135">
        <v>9</v>
      </c>
      <c r="N114" s="135">
        <v>9</v>
      </c>
      <c r="O114" s="135">
        <v>11</v>
      </c>
      <c r="P114" s="135">
        <v>8</v>
      </c>
      <c r="Q114" s="135">
        <v>6</v>
      </c>
      <c r="R114" s="136"/>
      <c r="S114" s="139">
        <f>IF(E114="","",SUM(G114:Q114)-(R114))</f>
        <v>118</v>
      </c>
      <c r="T114" s="140"/>
      <c r="U114" s="338"/>
      <c r="V114" s="26">
        <f>SUM(G114:I114)</f>
        <v>40</v>
      </c>
    </row>
    <row r="115" spans="1:23" ht="15.75" customHeight="1" x14ac:dyDescent="0.3">
      <c r="A115" s="325"/>
      <c r="B115" s="329"/>
      <c r="C115" s="332"/>
      <c r="D115" s="335"/>
      <c r="E115" s="134">
        <v>42</v>
      </c>
      <c r="F115" s="76" t="s">
        <v>13</v>
      </c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6"/>
      <c r="S115" s="139">
        <f>IF(E115="","",SUM(G115:Q115)-(R115))</f>
        <v>0</v>
      </c>
      <c r="T115" s="339">
        <f>(SUM(S113:S116)+T114)</f>
        <v>248</v>
      </c>
      <c r="U115" s="340"/>
      <c r="V115" s="26">
        <f>SUM(G115:I115)</f>
        <v>0</v>
      </c>
    </row>
    <row r="116" spans="1:23" ht="15.75" customHeight="1" x14ac:dyDescent="0.3">
      <c r="A116" s="325"/>
      <c r="B116" s="329"/>
      <c r="C116" s="332"/>
      <c r="D116" s="336"/>
      <c r="E116" s="134">
        <v>123</v>
      </c>
      <c r="F116" s="77" t="s">
        <v>14</v>
      </c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2"/>
      <c r="S116" s="143">
        <f>IF(E116="","",SUM(G116:Q116)-(R116))</f>
        <v>0</v>
      </c>
      <c r="T116" s="341"/>
      <c r="U116" s="342"/>
      <c r="V116" s="26">
        <f>SUM(G116:I116)</f>
        <v>0</v>
      </c>
    </row>
    <row r="117" spans="1:23" ht="15.75" customHeight="1" x14ac:dyDescent="0.25">
      <c r="A117" s="326"/>
      <c r="B117" s="330"/>
      <c r="C117" s="333"/>
      <c r="D117" s="144"/>
      <c r="E117" s="343" t="s">
        <v>31</v>
      </c>
      <c r="F117" s="344"/>
      <c r="G117" s="141">
        <f t="shared" ref="G117:Q117" si="15">SUM(G113:G116)</f>
        <v>40</v>
      </c>
      <c r="H117" s="141">
        <f t="shared" si="15"/>
        <v>33</v>
      </c>
      <c r="I117" s="141">
        <f t="shared" si="15"/>
        <v>12</v>
      </c>
      <c r="J117" s="141">
        <f t="shared" si="15"/>
        <v>16</v>
      </c>
      <c r="K117" s="141">
        <f t="shared" si="15"/>
        <v>26</v>
      </c>
      <c r="L117" s="141">
        <f t="shared" si="15"/>
        <v>30</v>
      </c>
      <c r="M117" s="141">
        <f t="shared" si="15"/>
        <v>18</v>
      </c>
      <c r="N117" s="141">
        <f t="shared" si="15"/>
        <v>18</v>
      </c>
      <c r="O117" s="141">
        <f t="shared" si="15"/>
        <v>23</v>
      </c>
      <c r="P117" s="141">
        <f t="shared" si="15"/>
        <v>18</v>
      </c>
      <c r="Q117" s="141">
        <f t="shared" si="15"/>
        <v>14</v>
      </c>
      <c r="R117" s="142"/>
      <c r="S117" s="145"/>
      <c r="T117" s="146"/>
      <c r="U117" s="147"/>
      <c r="V117" s="24">
        <f>SUM(V113:V116)</f>
        <v>85</v>
      </c>
    </row>
    <row r="118" spans="1:23" ht="15.75" customHeight="1" x14ac:dyDescent="0.3">
      <c r="A118" s="324">
        <v>29</v>
      </c>
      <c r="B118" s="328">
        <v>27</v>
      </c>
      <c r="C118" s="331" t="s">
        <v>134</v>
      </c>
      <c r="D118" s="334" t="s">
        <v>135</v>
      </c>
      <c r="E118" s="246">
        <v>130</v>
      </c>
      <c r="F118" s="240" t="s">
        <v>11</v>
      </c>
      <c r="G118" s="247"/>
      <c r="H118" s="247"/>
      <c r="I118" s="247"/>
      <c r="J118" s="247">
        <v>7</v>
      </c>
      <c r="K118" s="247"/>
      <c r="L118" s="247">
        <v>12</v>
      </c>
      <c r="M118" s="247">
        <v>8</v>
      </c>
      <c r="N118" s="247">
        <v>8</v>
      </c>
      <c r="O118" s="247">
        <v>10</v>
      </c>
      <c r="P118" s="247">
        <v>8</v>
      </c>
      <c r="Q118" s="247"/>
      <c r="R118" s="248"/>
      <c r="S118" s="249">
        <v>53</v>
      </c>
      <c r="T118" s="250" t="s">
        <v>18</v>
      </c>
      <c r="U118" s="337">
        <v>24</v>
      </c>
      <c r="V118" s="226">
        <v>0</v>
      </c>
      <c r="W118" s="205"/>
    </row>
    <row r="119" spans="1:23" ht="15.75" customHeight="1" x14ac:dyDescent="0.3">
      <c r="A119" s="325"/>
      <c r="B119" s="329"/>
      <c r="C119" s="332"/>
      <c r="D119" s="335"/>
      <c r="E119" s="246">
        <v>93</v>
      </c>
      <c r="F119" s="241" t="s">
        <v>12</v>
      </c>
      <c r="G119" s="247"/>
      <c r="H119" s="247"/>
      <c r="I119" s="247"/>
      <c r="J119" s="247">
        <v>8</v>
      </c>
      <c r="K119" s="247"/>
      <c r="L119" s="247">
        <v>11</v>
      </c>
      <c r="M119" s="247">
        <v>8</v>
      </c>
      <c r="N119" s="247">
        <v>7</v>
      </c>
      <c r="O119" s="247">
        <v>11</v>
      </c>
      <c r="P119" s="247">
        <v>9</v>
      </c>
      <c r="Q119" s="247"/>
      <c r="R119" s="248"/>
      <c r="S119" s="251">
        <v>54</v>
      </c>
      <c r="T119" s="252"/>
      <c r="U119" s="338"/>
      <c r="V119" s="227">
        <v>0</v>
      </c>
    </row>
    <row r="120" spans="1:23" ht="15.75" customHeight="1" x14ac:dyDescent="0.3">
      <c r="A120" s="325"/>
      <c r="B120" s="329"/>
      <c r="C120" s="332"/>
      <c r="D120" s="335"/>
      <c r="E120" s="246">
        <v>46</v>
      </c>
      <c r="F120" s="241" t="s">
        <v>13</v>
      </c>
      <c r="G120" s="247"/>
      <c r="H120" s="247"/>
      <c r="I120" s="247"/>
      <c r="J120" s="247">
        <v>8</v>
      </c>
      <c r="K120" s="247">
        <v>10</v>
      </c>
      <c r="L120" s="247">
        <v>12</v>
      </c>
      <c r="M120" s="247">
        <v>7</v>
      </c>
      <c r="N120" s="247">
        <v>8</v>
      </c>
      <c r="O120" s="247">
        <v>12</v>
      </c>
      <c r="P120" s="247">
        <v>10</v>
      </c>
      <c r="Q120" s="247"/>
      <c r="R120" s="248"/>
      <c r="S120" s="251">
        <v>67</v>
      </c>
      <c r="T120" s="339">
        <v>237</v>
      </c>
      <c r="U120" s="340"/>
      <c r="V120" s="227">
        <v>0</v>
      </c>
    </row>
    <row r="121" spans="1:23" ht="15.75" customHeight="1" x14ac:dyDescent="0.3">
      <c r="A121" s="325"/>
      <c r="B121" s="329"/>
      <c r="C121" s="332"/>
      <c r="D121" s="336"/>
      <c r="E121" s="246">
        <v>122</v>
      </c>
      <c r="F121" s="242" t="s">
        <v>14</v>
      </c>
      <c r="G121" s="253"/>
      <c r="H121" s="253"/>
      <c r="I121" s="253"/>
      <c r="J121" s="253">
        <v>8</v>
      </c>
      <c r="K121" s="253">
        <v>10</v>
      </c>
      <c r="L121" s="253">
        <v>12</v>
      </c>
      <c r="M121" s="253">
        <v>7</v>
      </c>
      <c r="N121" s="253">
        <v>8</v>
      </c>
      <c r="O121" s="253">
        <v>10</v>
      </c>
      <c r="P121" s="253">
        <v>8</v>
      </c>
      <c r="Q121" s="253"/>
      <c r="R121" s="254"/>
      <c r="S121" s="255">
        <v>63</v>
      </c>
      <c r="T121" s="341"/>
      <c r="U121" s="342"/>
      <c r="V121" s="227">
        <v>0</v>
      </c>
    </row>
    <row r="122" spans="1:23" ht="15.75" customHeight="1" x14ac:dyDescent="0.25">
      <c r="A122" s="326"/>
      <c r="B122" s="330"/>
      <c r="C122" s="345"/>
      <c r="D122" s="256"/>
      <c r="E122" s="343" t="s">
        <v>31</v>
      </c>
      <c r="F122" s="344"/>
      <c r="G122" s="253">
        <v>0</v>
      </c>
      <c r="H122" s="253">
        <v>0</v>
      </c>
      <c r="I122" s="253">
        <v>0</v>
      </c>
      <c r="J122" s="253">
        <v>31</v>
      </c>
      <c r="K122" s="253">
        <v>20</v>
      </c>
      <c r="L122" s="253">
        <v>47</v>
      </c>
      <c r="M122" s="253">
        <v>30</v>
      </c>
      <c r="N122" s="253">
        <v>31</v>
      </c>
      <c r="O122" s="253">
        <v>43</v>
      </c>
      <c r="P122" s="253">
        <v>35</v>
      </c>
      <c r="Q122" s="253">
        <v>0</v>
      </c>
      <c r="R122" s="254"/>
      <c r="S122" s="257"/>
      <c r="T122" s="258"/>
      <c r="U122" s="259"/>
      <c r="V122" s="225">
        <v>0</v>
      </c>
    </row>
    <row r="123" spans="1:23" ht="15.75" customHeight="1" x14ac:dyDescent="0.3">
      <c r="A123" s="324">
        <v>24</v>
      </c>
      <c r="B123" s="328">
        <v>4</v>
      </c>
      <c r="C123" s="331" t="s">
        <v>79</v>
      </c>
      <c r="D123" s="334" t="s">
        <v>80</v>
      </c>
      <c r="E123" s="134">
        <v>22</v>
      </c>
      <c r="F123" s="75" t="s">
        <v>11</v>
      </c>
      <c r="G123" s="135">
        <v>16</v>
      </c>
      <c r="H123" s="135">
        <v>12</v>
      </c>
      <c r="I123" s="135">
        <v>9</v>
      </c>
      <c r="J123" s="135">
        <v>9</v>
      </c>
      <c r="K123" s="135"/>
      <c r="L123" s="135">
        <v>15</v>
      </c>
      <c r="M123" s="135">
        <v>11</v>
      </c>
      <c r="N123" s="135">
        <v>11</v>
      </c>
      <c r="O123" s="135">
        <v>11</v>
      </c>
      <c r="P123" s="135">
        <v>8</v>
      </c>
      <c r="Q123" s="135"/>
      <c r="R123" s="136"/>
      <c r="S123" s="137">
        <f>IF(E123="","",SUM(G123:Q123)-(R123))</f>
        <v>102</v>
      </c>
      <c r="T123" s="138" t="s">
        <v>18</v>
      </c>
      <c r="U123" s="337">
        <v>25</v>
      </c>
      <c r="V123" s="25">
        <f>SUM(G123:I123)</f>
        <v>37</v>
      </c>
    </row>
    <row r="124" spans="1:23" ht="15.75" customHeight="1" x14ac:dyDescent="0.3">
      <c r="A124" s="325"/>
      <c r="B124" s="329"/>
      <c r="C124" s="332"/>
      <c r="D124" s="335"/>
      <c r="E124" s="134">
        <v>88</v>
      </c>
      <c r="F124" s="76" t="s">
        <v>12</v>
      </c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6"/>
      <c r="S124" s="139">
        <f>IF(E124="","",SUM(G124:Q124)-(R124))</f>
        <v>0</v>
      </c>
      <c r="T124" s="140"/>
      <c r="U124" s="338"/>
      <c r="V124" s="26">
        <f>SUM(G124:I124)</f>
        <v>0</v>
      </c>
    </row>
    <row r="125" spans="1:23" ht="15.75" customHeight="1" x14ac:dyDescent="0.3">
      <c r="A125" s="325"/>
      <c r="B125" s="329"/>
      <c r="C125" s="332"/>
      <c r="D125" s="335"/>
      <c r="E125" s="134">
        <v>72</v>
      </c>
      <c r="F125" s="76" t="s">
        <v>13</v>
      </c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6"/>
      <c r="S125" s="139">
        <f>IF(E125="","",SUM(G125:Q125)-(R125))</f>
        <v>0</v>
      </c>
      <c r="T125" s="339">
        <f>(SUM(S123:S126)+T124)</f>
        <v>205</v>
      </c>
      <c r="U125" s="340"/>
      <c r="V125" s="26">
        <f>SUM(G125:I125)</f>
        <v>0</v>
      </c>
    </row>
    <row r="126" spans="1:23" ht="15.75" customHeight="1" x14ac:dyDescent="0.3">
      <c r="A126" s="325"/>
      <c r="B126" s="329"/>
      <c r="C126" s="332"/>
      <c r="D126" s="336"/>
      <c r="E126" s="134">
        <v>42</v>
      </c>
      <c r="F126" s="77" t="s">
        <v>14</v>
      </c>
      <c r="G126" s="141">
        <v>13</v>
      </c>
      <c r="H126" s="141">
        <v>11</v>
      </c>
      <c r="I126" s="141">
        <v>6</v>
      </c>
      <c r="J126" s="141">
        <v>8</v>
      </c>
      <c r="K126" s="141">
        <v>12</v>
      </c>
      <c r="L126" s="141">
        <v>13</v>
      </c>
      <c r="M126" s="141">
        <v>9</v>
      </c>
      <c r="N126" s="141">
        <v>10</v>
      </c>
      <c r="O126" s="141">
        <v>10</v>
      </c>
      <c r="P126" s="141">
        <v>8</v>
      </c>
      <c r="Q126" s="141">
        <v>3</v>
      </c>
      <c r="R126" s="142"/>
      <c r="S126" s="143">
        <f>IF(E126="","",SUM(G126:Q126)-(R126))</f>
        <v>103</v>
      </c>
      <c r="T126" s="341"/>
      <c r="U126" s="342"/>
      <c r="V126" s="26">
        <f>SUM(G126:I126)</f>
        <v>30</v>
      </c>
    </row>
    <row r="127" spans="1:23" ht="15.75" customHeight="1" x14ac:dyDescent="0.25">
      <c r="A127" s="326"/>
      <c r="B127" s="330"/>
      <c r="C127" s="333"/>
      <c r="D127" s="144" t="s">
        <v>159</v>
      </c>
      <c r="E127" s="343" t="s">
        <v>31</v>
      </c>
      <c r="F127" s="344"/>
      <c r="G127" s="141">
        <f t="shared" ref="G127:Q127" si="16">SUM(G123:G126)</f>
        <v>29</v>
      </c>
      <c r="H127" s="141">
        <f t="shared" si="16"/>
        <v>23</v>
      </c>
      <c r="I127" s="141">
        <f t="shared" si="16"/>
        <v>15</v>
      </c>
      <c r="J127" s="141">
        <f t="shared" si="16"/>
        <v>17</v>
      </c>
      <c r="K127" s="141">
        <f t="shared" si="16"/>
        <v>12</v>
      </c>
      <c r="L127" s="141">
        <f t="shared" si="16"/>
        <v>28</v>
      </c>
      <c r="M127" s="141">
        <f t="shared" si="16"/>
        <v>20</v>
      </c>
      <c r="N127" s="141">
        <f t="shared" si="16"/>
        <v>21</v>
      </c>
      <c r="O127" s="141">
        <f t="shared" si="16"/>
        <v>21</v>
      </c>
      <c r="P127" s="141">
        <f t="shared" si="16"/>
        <v>16</v>
      </c>
      <c r="Q127" s="141">
        <f t="shared" si="16"/>
        <v>3</v>
      </c>
      <c r="R127" s="142"/>
      <c r="S127" s="145"/>
      <c r="T127" s="146"/>
      <c r="U127" s="147"/>
      <c r="V127" s="24">
        <f>SUM(V123:V126)</f>
        <v>67</v>
      </c>
    </row>
    <row r="128" spans="1:23" ht="15.75" customHeight="1" x14ac:dyDescent="0.3">
      <c r="A128" s="324">
        <v>10</v>
      </c>
      <c r="B128" s="328">
        <v>24</v>
      </c>
      <c r="C128" s="331" t="s">
        <v>59</v>
      </c>
      <c r="D128" s="334" t="s">
        <v>60</v>
      </c>
      <c r="E128" s="246">
        <v>94</v>
      </c>
      <c r="F128" s="240" t="s">
        <v>11</v>
      </c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8"/>
      <c r="S128" s="249">
        <v>0</v>
      </c>
      <c r="T128" s="250" t="s">
        <v>18</v>
      </c>
      <c r="U128" s="337">
        <v>26</v>
      </c>
      <c r="V128" s="226">
        <v>0</v>
      </c>
      <c r="W128" s="205"/>
    </row>
    <row r="129" spans="1:23" ht="15.75" customHeight="1" x14ac:dyDescent="0.3">
      <c r="A129" s="325"/>
      <c r="B129" s="329"/>
      <c r="C129" s="332"/>
      <c r="D129" s="335"/>
      <c r="E129" s="246">
        <v>8</v>
      </c>
      <c r="F129" s="241" t="s">
        <v>12</v>
      </c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8"/>
      <c r="S129" s="251">
        <v>0</v>
      </c>
      <c r="T129" s="252"/>
      <c r="U129" s="338"/>
      <c r="V129" s="227">
        <v>0</v>
      </c>
      <c r="W129" s="205"/>
    </row>
    <row r="130" spans="1:23" ht="15.75" customHeight="1" x14ac:dyDescent="0.3">
      <c r="A130" s="325"/>
      <c r="B130" s="329"/>
      <c r="C130" s="332"/>
      <c r="D130" s="335"/>
      <c r="E130" s="246">
        <v>83</v>
      </c>
      <c r="F130" s="241" t="s">
        <v>13</v>
      </c>
      <c r="G130" s="247">
        <v>18</v>
      </c>
      <c r="H130" s="247"/>
      <c r="I130" s="247">
        <v>8</v>
      </c>
      <c r="J130" s="247">
        <v>9</v>
      </c>
      <c r="K130" s="247"/>
      <c r="L130" s="247">
        <v>15</v>
      </c>
      <c r="M130" s="247">
        <v>11</v>
      </c>
      <c r="N130" s="247">
        <v>10</v>
      </c>
      <c r="O130" s="247">
        <v>12</v>
      </c>
      <c r="P130" s="247">
        <v>9</v>
      </c>
      <c r="Q130" s="247"/>
      <c r="R130" s="248"/>
      <c r="S130" s="251">
        <v>92</v>
      </c>
      <c r="T130" s="339">
        <v>199</v>
      </c>
      <c r="U130" s="340"/>
      <c r="V130" s="227">
        <v>26</v>
      </c>
      <c r="W130" s="205"/>
    </row>
    <row r="131" spans="1:23" ht="15.75" customHeight="1" x14ac:dyDescent="0.3">
      <c r="A131" s="325"/>
      <c r="B131" s="329"/>
      <c r="C131" s="332"/>
      <c r="D131" s="336"/>
      <c r="E131" s="246">
        <v>60</v>
      </c>
      <c r="F131" s="242" t="s">
        <v>14</v>
      </c>
      <c r="G131" s="253">
        <v>20</v>
      </c>
      <c r="H131" s="253"/>
      <c r="I131" s="253">
        <v>12</v>
      </c>
      <c r="J131" s="253">
        <v>8</v>
      </c>
      <c r="K131" s="253">
        <v>10</v>
      </c>
      <c r="L131" s="253">
        <v>15</v>
      </c>
      <c r="M131" s="253">
        <v>10</v>
      </c>
      <c r="N131" s="253">
        <v>10</v>
      </c>
      <c r="O131" s="253">
        <v>12</v>
      </c>
      <c r="P131" s="253">
        <v>10</v>
      </c>
      <c r="Q131" s="253"/>
      <c r="R131" s="254"/>
      <c r="S131" s="255">
        <v>107</v>
      </c>
      <c r="T131" s="341"/>
      <c r="U131" s="342"/>
      <c r="V131" s="227">
        <v>32</v>
      </c>
      <c r="W131" s="205"/>
    </row>
    <row r="132" spans="1:23" ht="15.75" customHeight="1" x14ac:dyDescent="0.25">
      <c r="A132" s="326"/>
      <c r="B132" s="330"/>
      <c r="C132" s="345"/>
      <c r="D132" s="256"/>
      <c r="E132" s="343" t="s">
        <v>31</v>
      </c>
      <c r="F132" s="344"/>
      <c r="G132" s="253">
        <v>38</v>
      </c>
      <c r="H132" s="253">
        <v>0</v>
      </c>
      <c r="I132" s="253">
        <v>20</v>
      </c>
      <c r="J132" s="253">
        <v>17</v>
      </c>
      <c r="K132" s="253">
        <v>10</v>
      </c>
      <c r="L132" s="253">
        <v>30</v>
      </c>
      <c r="M132" s="253">
        <v>21</v>
      </c>
      <c r="N132" s="253">
        <v>20</v>
      </c>
      <c r="O132" s="253">
        <v>24</v>
      </c>
      <c r="P132" s="253">
        <v>19</v>
      </c>
      <c r="Q132" s="253">
        <v>0</v>
      </c>
      <c r="R132" s="254"/>
      <c r="S132" s="257"/>
      <c r="T132" s="258"/>
      <c r="U132" s="259"/>
      <c r="V132" s="225">
        <v>58</v>
      </c>
      <c r="W132" s="205"/>
    </row>
    <row r="133" spans="1:23" ht="15.75" customHeight="1" x14ac:dyDescent="0.3">
      <c r="A133" s="324">
        <v>13</v>
      </c>
      <c r="B133" s="328">
        <v>18</v>
      </c>
      <c r="C133" s="331" t="s">
        <v>62</v>
      </c>
      <c r="D133" s="334" t="s">
        <v>61</v>
      </c>
      <c r="E133" s="134">
        <v>64</v>
      </c>
      <c r="F133" s="75" t="s">
        <v>11</v>
      </c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6"/>
      <c r="S133" s="137">
        <f>IF(E133="","",SUM(G133:Q133)-(R133))</f>
        <v>0</v>
      </c>
      <c r="T133" s="138" t="s">
        <v>18</v>
      </c>
      <c r="U133" s="337">
        <v>27</v>
      </c>
      <c r="V133" s="25">
        <f>SUM(G133:I133)</f>
        <v>0</v>
      </c>
    </row>
    <row r="134" spans="1:23" ht="15.75" customHeight="1" x14ac:dyDescent="0.3">
      <c r="A134" s="325"/>
      <c r="B134" s="329"/>
      <c r="C134" s="332"/>
      <c r="D134" s="335"/>
      <c r="E134" s="134">
        <v>116</v>
      </c>
      <c r="F134" s="76" t="s">
        <v>12</v>
      </c>
      <c r="G134" s="135"/>
      <c r="H134" s="135"/>
      <c r="I134" s="135"/>
      <c r="J134" s="135">
        <v>8</v>
      </c>
      <c r="K134" s="135">
        <v>11</v>
      </c>
      <c r="L134" s="135">
        <v>14</v>
      </c>
      <c r="M134" s="135">
        <v>9</v>
      </c>
      <c r="N134" s="135">
        <v>8</v>
      </c>
      <c r="O134" s="135">
        <v>11</v>
      </c>
      <c r="P134" s="135">
        <v>11</v>
      </c>
      <c r="Q134" s="135"/>
      <c r="R134" s="136"/>
      <c r="S134" s="139">
        <f>IF(E134="","",SUM(G134:Q134)-(R134))</f>
        <v>72</v>
      </c>
      <c r="T134" s="140"/>
      <c r="U134" s="338"/>
      <c r="V134" s="26">
        <f>SUM(G134:I134)</f>
        <v>0</v>
      </c>
    </row>
    <row r="135" spans="1:23" ht="15.75" customHeight="1" x14ac:dyDescent="0.3">
      <c r="A135" s="325"/>
      <c r="B135" s="329"/>
      <c r="C135" s="332"/>
      <c r="D135" s="335"/>
      <c r="E135" s="134">
        <v>159</v>
      </c>
      <c r="F135" s="76" t="s">
        <v>13</v>
      </c>
      <c r="G135" s="135">
        <v>12</v>
      </c>
      <c r="H135" s="135">
        <v>10</v>
      </c>
      <c r="I135" s="135">
        <v>7</v>
      </c>
      <c r="J135" s="135">
        <v>8</v>
      </c>
      <c r="K135" s="135">
        <v>12</v>
      </c>
      <c r="L135" s="135">
        <v>13</v>
      </c>
      <c r="M135" s="135">
        <v>9</v>
      </c>
      <c r="N135" s="135">
        <v>9</v>
      </c>
      <c r="O135" s="135">
        <v>10</v>
      </c>
      <c r="P135" s="135">
        <v>10</v>
      </c>
      <c r="Q135" s="135">
        <v>3</v>
      </c>
      <c r="R135" s="136"/>
      <c r="S135" s="139">
        <f>IF(E135="","",SUM(G135:Q135)-(R135))</f>
        <v>103</v>
      </c>
      <c r="T135" s="339">
        <f>(SUM(S133:S136)+T134)</f>
        <v>175</v>
      </c>
      <c r="U135" s="340"/>
      <c r="V135" s="26">
        <f>SUM(G135:I135)</f>
        <v>29</v>
      </c>
    </row>
    <row r="136" spans="1:23" ht="15.75" customHeight="1" x14ac:dyDescent="0.3">
      <c r="A136" s="325"/>
      <c r="B136" s="329"/>
      <c r="C136" s="332"/>
      <c r="D136" s="336"/>
      <c r="E136" s="134">
        <v>137</v>
      </c>
      <c r="F136" s="77" t="s">
        <v>14</v>
      </c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2"/>
      <c r="S136" s="143">
        <f>IF(E136="","",SUM(G136:Q136)-(R136))</f>
        <v>0</v>
      </c>
      <c r="T136" s="341"/>
      <c r="U136" s="342"/>
      <c r="V136" s="26">
        <f>SUM(G136:I136)</f>
        <v>0</v>
      </c>
    </row>
    <row r="137" spans="1:23" ht="15.75" customHeight="1" x14ac:dyDescent="0.25">
      <c r="A137" s="326"/>
      <c r="B137" s="330"/>
      <c r="C137" s="333"/>
      <c r="D137" s="144"/>
      <c r="E137" s="343" t="s">
        <v>31</v>
      </c>
      <c r="F137" s="344"/>
      <c r="G137" s="141">
        <f t="shared" ref="G137:Q137" si="17">SUM(G133:G136)</f>
        <v>12</v>
      </c>
      <c r="H137" s="141">
        <f t="shared" si="17"/>
        <v>10</v>
      </c>
      <c r="I137" s="141">
        <f t="shared" si="17"/>
        <v>7</v>
      </c>
      <c r="J137" s="141">
        <f t="shared" si="17"/>
        <v>16</v>
      </c>
      <c r="K137" s="141">
        <f t="shared" si="17"/>
        <v>23</v>
      </c>
      <c r="L137" s="141">
        <f t="shared" si="17"/>
        <v>27</v>
      </c>
      <c r="M137" s="141">
        <f t="shared" si="17"/>
        <v>18</v>
      </c>
      <c r="N137" s="141">
        <f t="shared" si="17"/>
        <v>17</v>
      </c>
      <c r="O137" s="141">
        <f t="shared" si="17"/>
        <v>21</v>
      </c>
      <c r="P137" s="141">
        <f t="shared" si="17"/>
        <v>21</v>
      </c>
      <c r="Q137" s="141">
        <f t="shared" si="17"/>
        <v>3</v>
      </c>
      <c r="R137" s="142"/>
      <c r="S137" s="145"/>
      <c r="T137" s="146"/>
      <c r="U137" s="147"/>
      <c r="V137" s="24">
        <f>SUM(V133:V136)</f>
        <v>29</v>
      </c>
    </row>
    <row r="138" spans="1:23" ht="15.75" customHeight="1" x14ac:dyDescent="0.3">
      <c r="A138" s="324">
        <v>8</v>
      </c>
      <c r="B138" s="328">
        <v>2</v>
      </c>
      <c r="C138" s="331" t="s">
        <v>59</v>
      </c>
      <c r="D138" s="334" t="s">
        <v>60</v>
      </c>
      <c r="E138" s="134">
        <v>24</v>
      </c>
      <c r="F138" s="75" t="s">
        <v>11</v>
      </c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6"/>
      <c r="S138" s="137">
        <f>IF(E138="","",SUM(G138:Q138)-(R138))</f>
        <v>0</v>
      </c>
      <c r="T138" s="138" t="s">
        <v>18</v>
      </c>
      <c r="U138" s="337">
        <v>28</v>
      </c>
      <c r="V138" s="25">
        <f>SUM(G138:I138)</f>
        <v>0</v>
      </c>
    </row>
    <row r="139" spans="1:23" ht="15.75" customHeight="1" x14ac:dyDescent="0.3">
      <c r="A139" s="325"/>
      <c r="B139" s="329"/>
      <c r="C139" s="332"/>
      <c r="D139" s="335"/>
      <c r="E139" s="134">
        <v>90</v>
      </c>
      <c r="F139" s="76" t="s">
        <v>12</v>
      </c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6"/>
      <c r="S139" s="139">
        <f>IF(E139="","",SUM(G139:Q139)-(R139))</f>
        <v>0</v>
      </c>
      <c r="T139" s="140"/>
      <c r="U139" s="338"/>
      <c r="V139" s="26">
        <f>SUM(G139:I139)</f>
        <v>0</v>
      </c>
    </row>
    <row r="140" spans="1:23" ht="15.75" customHeight="1" x14ac:dyDescent="0.3">
      <c r="A140" s="325"/>
      <c r="B140" s="329"/>
      <c r="C140" s="332"/>
      <c r="D140" s="335"/>
      <c r="E140" s="134">
        <v>39</v>
      </c>
      <c r="F140" s="76" t="s">
        <v>13</v>
      </c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6"/>
      <c r="S140" s="139">
        <f>IF(E140="","",SUM(G140:Q140)-(R140))</f>
        <v>0</v>
      </c>
      <c r="T140" s="339">
        <f>(SUM(S138:S141)+T139)</f>
        <v>0</v>
      </c>
      <c r="U140" s="340"/>
      <c r="V140" s="26">
        <f>SUM(G140:I140)</f>
        <v>0</v>
      </c>
    </row>
    <row r="141" spans="1:23" ht="15.75" customHeight="1" x14ac:dyDescent="0.3">
      <c r="A141" s="325"/>
      <c r="B141" s="329"/>
      <c r="C141" s="332"/>
      <c r="D141" s="336"/>
      <c r="E141" s="134">
        <v>81</v>
      </c>
      <c r="F141" s="77" t="s">
        <v>14</v>
      </c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2"/>
      <c r="S141" s="143">
        <f>IF(E141="","",SUM(G141:Q141)-(R141))</f>
        <v>0</v>
      </c>
      <c r="T141" s="341"/>
      <c r="U141" s="342"/>
      <c r="V141" s="26">
        <f>SUM(G141:I141)</f>
        <v>0</v>
      </c>
    </row>
    <row r="142" spans="1:23" ht="15.75" customHeight="1" x14ac:dyDescent="0.25">
      <c r="A142" s="326"/>
      <c r="B142" s="330"/>
      <c r="C142" s="333"/>
      <c r="D142" s="144"/>
      <c r="E142" s="343" t="s">
        <v>31</v>
      </c>
      <c r="F142" s="344"/>
      <c r="G142" s="141">
        <f t="shared" ref="G142:Q142" si="18">SUM(G138:G141)</f>
        <v>0</v>
      </c>
      <c r="H142" s="141">
        <f t="shared" si="18"/>
        <v>0</v>
      </c>
      <c r="I142" s="141">
        <f t="shared" si="18"/>
        <v>0</v>
      </c>
      <c r="J142" s="141">
        <f t="shared" si="18"/>
        <v>0</v>
      </c>
      <c r="K142" s="141">
        <f t="shared" si="18"/>
        <v>0</v>
      </c>
      <c r="L142" s="141">
        <f t="shared" si="18"/>
        <v>0</v>
      </c>
      <c r="M142" s="141">
        <f t="shared" si="18"/>
        <v>0</v>
      </c>
      <c r="N142" s="141">
        <f t="shared" si="18"/>
        <v>0</v>
      </c>
      <c r="O142" s="141">
        <f t="shared" si="18"/>
        <v>0</v>
      </c>
      <c r="P142" s="141">
        <f t="shared" si="18"/>
        <v>0</v>
      </c>
      <c r="Q142" s="141">
        <f t="shared" si="18"/>
        <v>0</v>
      </c>
      <c r="R142" s="142"/>
      <c r="S142" s="145"/>
      <c r="T142" s="146"/>
      <c r="U142" s="147"/>
      <c r="V142" s="24">
        <f>SUM(V138:V141)</f>
        <v>0</v>
      </c>
    </row>
    <row r="143" spans="1:23" ht="15.75" customHeight="1" x14ac:dyDescent="0.3">
      <c r="A143" s="324">
        <v>25</v>
      </c>
      <c r="B143" s="328">
        <v>29</v>
      </c>
      <c r="C143" s="331" t="s">
        <v>143</v>
      </c>
      <c r="D143" s="334" t="s">
        <v>144</v>
      </c>
      <c r="E143" s="246">
        <v>41</v>
      </c>
      <c r="F143" s="240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8"/>
      <c r="S143" s="249">
        <v>0</v>
      </c>
      <c r="T143" s="250" t="s">
        <v>18</v>
      </c>
      <c r="U143" s="337">
        <v>29</v>
      </c>
      <c r="V143" s="226">
        <v>0</v>
      </c>
    </row>
    <row r="144" spans="1:23" ht="15.75" customHeight="1" x14ac:dyDescent="0.3">
      <c r="A144" s="325"/>
      <c r="B144" s="329"/>
      <c r="C144" s="332"/>
      <c r="D144" s="335"/>
      <c r="E144" s="246">
        <v>24</v>
      </c>
      <c r="F144" s="241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8"/>
      <c r="S144" s="251">
        <v>0</v>
      </c>
      <c r="T144" s="252"/>
      <c r="U144" s="338"/>
      <c r="V144" s="227">
        <v>0</v>
      </c>
    </row>
    <row r="145" spans="1:22" ht="15.75" customHeight="1" x14ac:dyDescent="0.3">
      <c r="A145" s="325"/>
      <c r="B145" s="329"/>
      <c r="C145" s="332"/>
      <c r="D145" s="335"/>
      <c r="E145" s="246">
        <v>47</v>
      </c>
      <c r="F145" s="241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8"/>
      <c r="S145" s="251">
        <v>0</v>
      </c>
      <c r="T145" s="339">
        <v>0</v>
      </c>
      <c r="U145" s="340"/>
      <c r="V145" s="227">
        <v>0</v>
      </c>
    </row>
    <row r="146" spans="1:22" ht="15.75" customHeight="1" x14ac:dyDescent="0.3">
      <c r="A146" s="325"/>
      <c r="B146" s="329"/>
      <c r="C146" s="332"/>
      <c r="D146" s="336"/>
      <c r="E146" s="246">
        <v>56</v>
      </c>
      <c r="F146" s="242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4"/>
      <c r="S146" s="255">
        <v>0</v>
      </c>
      <c r="T146" s="341"/>
      <c r="U146" s="342"/>
      <c r="V146" s="227">
        <v>0</v>
      </c>
    </row>
    <row r="147" spans="1:22" ht="15.75" customHeight="1" x14ac:dyDescent="0.25">
      <c r="A147" s="326"/>
      <c r="B147" s="330"/>
      <c r="C147" s="345"/>
      <c r="D147" s="256"/>
      <c r="E147" s="343"/>
      <c r="F147" s="344"/>
      <c r="G147" s="253">
        <v>0</v>
      </c>
      <c r="H147" s="253">
        <v>0</v>
      </c>
      <c r="I147" s="253">
        <v>0</v>
      </c>
      <c r="J147" s="253">
        <v>0</v>
      </c>
      <c r="K147" s="253">
        <v>0</v>
      </c>
      <c r="L147" s="253">
        <v>0</v>
      </c>
      <c r="M147" s="253">
        <v>0</v>
      </c>
      <c r="N147" s="253">
        <v>0</v>
      </c>
      <c r="O147" s="253">
        <v>0</v>
      </c>
      <c r="P147" s="253">
        <v>0</v>
      </c>
      <c r="Q147" s="253">
        <v>0</v>
      </c>
      <c r="R147" s="254"/>
      <c r="S147" s="257"/>
      <c r="T147" s="258"/>
      <c r="U147" s="259"/>
      <c r="V147" s="225">
        <v>0</v>
      </c>
    </row>
  </sheetData>
  <mergeCells count="204">
    <mergeCell ref="A133:A137"/>
    <mergeCell ref="B133:B137"/>
    <mergeCell ref="C133:C137"/>
    <mergeCell ref="D133:D136"/>
    <mergeCell ref="U133:U134"/>
    <mergeCell ref="T135:U136"/>
    <mergeCell ref="E137:F137"/>
    <mergeCell ref="A18:A22"/>
    <mergeCell ref="B18:B22"/>
    <mergeCell ref="C18:C22"/>
    <mergeCell ref="D18:D21"/>
    <mergeCell ref="U18:U19"/>
    <mergeCell ref="T20:U21"/>
    <mergeCell ref="E22:F22"/>
    <mergeCell ref="A108:A112"/>
    <mergeCell ref="B108:B112"/>
    <mergeCell ref="C108:C112"/>
    <mergeCell ref="D108:D111"/>
    <mergeCell ref="U108:U109"/>
    <mergeCell ref="T110:U111"/>
    <mergeCell ref="E112:F112"/>
    <mergeCell ref="A48:A52"/>
    <mergeCell ref="B48:B52"/>
    <mergeCell ref="C48:C52"/>
    <mergeCell ref="D48:D51"/>
    <mergeCell ref="U48:U49"/>
    <mergeCell ref="T50:U51"/>
    <mergeCell ref="E52:F52"/>
    <mergeCell ref="B78:B82"/>
    <mergeCell ref="C78:C82"/>
    <mergeCell ref="D78:D81"/>
    <mergeCell ref="U78:U79"/>
    <mergeCell ref="T80:U81"/>
    <mergeCell ref="E82:F82"/>
    <mergeCell ref="A23:A27"/>
    <mergeCell ref="B23:B27"/>
    <mergeCell ref="C23:C27"/>
    <mergeCell ref="D23:D26"/>
    <mergeCell ref="U23:U24"/>
    <mergeCell ref="T25:U26"/>
    <mergeCell ref="E27:F27"/>
    <mergeCell ref="A53:A57"/>
    <mergeCell ref="B53:B57"/>
    <mergeCell ref="C53:C57"/>
    <mergeCell ref="D53:D56"/>
    <mergeCell ref="U53:U54"/>
    <mergeCell ref="T55:U56"/>
    <mergeCell ref="E57:F57"/>
    <mergeCell ref="A113:A117"/>
    <mergeCell ref="B113:B117"/>
    <mergeCell ref="C113:C117"/>
    <mergeCell ref="D113:D116"/>
    <mergeCell ref="U113:U114"/>
    <mergeCell ref="T115:U116"/>
    <mergeCell ref="E117:F117"/>
    <mergeCell ref="A3:A7"/>
    <mergeCell ref="B3:B7"/>
    <mergeCell ref="C3:C7"/>
    <mergeCell ref="D3:D6"/>
    <mergeCell ref="U3:U4"/>
    <mergeCell ref="T5:U6"/>
    <mergeCell ref="E7:F7"/>
    <mergeCell ref="A8:A12"/>
    <mergeCell ref="B8:B12"/>
    <mergeCell ref="C8:C12"/>
    <mergeCell ref="D8:D11"/>
    <mergeCell ref="U8:U9"/>
    <mergeCell ref="T10:U11"/>
    <mergeCell ref="E12:F12"/>
    <mergeCell ref="A88:A92"/>
    <mergeCell ref="B88:B92"/>
    <mergeCell ref="C88:C92"/>
    <mergeCell ref="A33:A37"/>
    <mergeCell ref="A13:A17"/>
    <mergeCell ref="A43:A47"/>
    <mergeCell ref="B43:B47"/>
    <mergeCell ref="C43:C47"/>
    <mergeCell ref="D43:D46"/>
    <mergeCell ref="U43:U44"/>
    <mergeCell ref="T45:U46"/>
    <mergeCell ref="E47:F47"/>
    <mergeCell ref="B33:B37"/>
    <mergeCell ref="C33:C37"/>
    <mergeCell ref="D33:D36"/>
    <mergeCell ref="U33:U34"/>
    <mergeCell ref="T35:U36"/>
    <mergeCell ref="E37:F37"/>
    <mergeCell ref="B13:B17"/>
    <mergeCell ref="C13:C17"/>
    <mergeCell ref="D13:D16"/>
    <mergeCell ref="U13:U14"/>
    <mergeCell ref="T15:U16"/>
    <mergeCell ref="E17:F17"/>
    <mergeCell ref="B28:B32"/>
    <mergeCell ref="C28:C32"/>
    <mergeCell ref="D28:D31"/>
    <mergeCell ref="U28:U29"/>
    <mergeCell ref="T30:U31"/>
    <mergeCell ref="E32:F32"/>
    <mergeCell ref="C128:C132"/>
    <mergeCell ref="D128:D131"/>
    <mergeCell ref="U128:U129"/>
    <mergeCell ref="T130:U131"/>
    <mergeCell ref="E132:F132"/>
    <mergeCell ref="A68:A72"/>
    <mergeCell ref="B58:B62"/>
    <mergeCell ref="C58:C62"/>
    <mergeCell ref="D58:D61"/>
    <mergeCell ref="U58:U59"/>
    <mergeCell ref="T60:U61"/>
    <mergeCell ref="E62:F62"/>
    <mergeCell ref="B68:B72"/>
    <mergeCell ref="C68:C72"/>
    <mergeCell ref="D68:D71"/>
    <mergeCell ref="U68:U69"/>
    <mergeCell ref="T70:U71"/>
    <mergeCell ref="E72:F72"/>
    <mergeCell ref="A83:A87"/>
    <mergeCell ref="B83:B87"/>
    <mergeCell ref="C83:C87"/>
    <mergeCell ref="D83:D86"/>
    <mergeCell ref="U83:U84"/>
    <mergeCell ref="T85:U86"/>
    <mergeCell ref="A38:A42"/>
    <mergeCell ref="B38:B42"/>
    <mergeCell ref="C38:C42"/>
    <mergeCell ref="D38:D41"/>
    <mergeCell ref="U38:U39"/>
    <mergeCell ref="T40:U41"/>
    <mergeCell ref="E42:F42"/>
    <mergeCell ref="U73:U74"/>
    <mergeCell ref="T75:U76"/>
    <mergeCell ref="A73:A77"/>
    <mergeCell ref="B73:B77"/>
    <mergeCell ref="C73:C77"/>
    <mergeCell ref="D73:D76"/>
    <mergeCell ref="B103:B107"/>
    <mergeCell ref="C103:C107"/>
    <mergeCell ref="D103:D106"/>
    <mergeCell ref="U103:U104"/>
    <mergeCell ref="T105:U106"/>
    <mergeCell ref="E107:F107"/>
    <mergeCell ref="E77:F77"/>
    <mergeCell ref="E87:F87"/>
    <mergeCell ref="D88:D91"/>
    <mergeCell ref="U88:U89"/>
    <mergeCell ref="T90:U91"/>
    <mergeCell ref="E92:F92"/>
    <mergeCell ref="A93:A97"/>
    <mergeCell ref="B93:B97"/>
    <mergeCell ref="C93:C97"/>
    <mergeCell ref="D93:D96"/>
    <mergeCell ref="U93:U94"/>
    <mergeCell ref="T95:U96"/>
    <mergeCell ref="E97:F97"/>
    <mergeCell ref="A78:A82"/>
    <mergeCell ref="T100:U101"/>
    <mergeCell ref="E102:F102"/>
    <mergeCell ref="B123:B127"/>
    <mergeCell ref="C123:C127"/>
    <mergeCell ref="D123:D126"/>
    <mergeCell ref="U123:U124"/>
    <mergeCell ref="T125:U126"/>
    <mergeCell ref="E127:F127"/>
    <mergeCell ref="A143:A147"/>
    <mergeCell ref="B143:B147"/>
    <mergeCell ref="C143:C147"/>
    <mergeCell ref="D143:D146"/>
    <mergeCell ref="U143:U144"/>
    <mergeCell ref="T145:U146"/>
    <mergeCell ref="E147:F147"/>
    <mergeCell ref="A118:A122"/>
    <mergeCell ref="B118:B122"/>
    <mergeCell ref="C118:C122"/>
    <mergeCell ref="D118:D121"/>
    <mergeCell ref="U118:U119"/>
    <mergeCell ref="T120:U121"/>
    <mergeCell ref="E122:F122"/>
    <mergeCell ref="A128:A132"/>
    <mergeCell ref="B128:B132"/>
    <mergeCell ref="A103:A107"/>
    <mergeCell ref="A58:A62"/>
    <mergeCell ref="A28:A32"/>
    <mergeCell ref="A1:V1"/>
    <mergeCell ref="A138:A142"/>
    <mergeCell ref="B138:B142"/>
    <mergeCell ref="C138:C142"/>
    <mergeCell ref="D138:D141"/>
    <mergeCell ref="A123:A127"/>
    <mergeCell ref="U138:U139"/>
    <mergeCell ref="A63:A67"/>
    <mergeCell ref="B63:B67"/>
    <mergeCell ref="C63:C67"/>
    <mergeCell ref="D63:D66"/>
    <mergeCell ref="U63:U64"/>
    <mergeCell ref="T65:U66"/>
    <mergeCell ref="E67:F67"/>
    <mergeCell ref="T140:U141"/>
    <mergeCell ref="E142:F142"/>
    <mergeCell ref="A98:A102"/>
    <mergeCell ref="B98:B102"/>
    <mergeCell ref="C98:C102"/>
    <mergeCell ref="D98:D101"/>
    <mergeCell ref="U98:U99"/>
  </mergeCells>
  <phoneticPr fontId="0" type="noConversion"/>
  <printOptions gridLines="1"/>
  <pageMargins left="0.51181102362204722" right="0.15748031496062992" top="0" bottom="7.874015748031496E-2" header="0.23622047244094491" footer="0.15748031496062992"/>
  <pageSetup paperSize="9" scale="94" fitToHeight="0" pageOrder="overThenDown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8"/>
  <sheetViews>
    <sheetView zoomScale="90" zoomScaleNormal="90" workbookViewId="0">
      <pane ySplit="1" topLeftCell="A2" activePane="bottomLeft" state="frozenSplit"/>
      <selection pane="bottomLeft" activeCell="A2" sqref="A1:W1048576"/>
    </sheetView>
  </sheetViews>
  <sheetFormatPr defaultColWidth="9.109375" defaultRowHeight="16.5" customHeight="1" x14ac:dyDescent="0.3"/>
  <cols>
    <col min="1" max="1" width="11.6640625" style="178" customWidth="1"/>
    <col min="2" max="2" width="11.6640625" style="179" customWidth="1"/>
    <col min="3" max="3" width="30.88671875" style="180" customWidth="1"/>
    <col min="4" max="4" width="6.109375" style="181" customWidth="1"/>
    <col min="5" max="5" width="7.33203125" style="182" bestFit="1" customWidth="1"/>
    <col min="6" max="6" width="4.5546875" style="183" bestFit="1" customWidth="1"/>
    <col min="7" max="17" width="4.6640625" style="183" customWidth="1"/>
    <col min="18" max="18" width="5.44140625" style="184" customWidth="1"/>
    <col min="19" max="19" width="8.109375" style="185" bestFit="1" customWidth="1"/>
    <col min="20" max="20" width="7.6640625" style="186" customWidth="1"/>
    <col min="21" max="21" width="11.109375" style="178" customWidth="1"/>
    <col min="22" max="22" width="5.6640625" style="178" customWidth="1"/>
    <col min="23" max="16384" width="9.109375" style="174"/>
  </cols>
  <sheetData>
    <row r="1" spans="1:24" s="1" customFormat="1" ht="30" x14ac:dyDescent="0.2">
      <c r="A1" s="327" t="s">
        <v>46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50"/>
    </row>
    <row r="2" spans="1:24" s="17" customFormat="1" ht="15.75" customHeight="1" x14ac:dyDescent="0.25">
      <c r="A2" s="20" t="s">
        <v>115</v>
      </c>
      <c r="B2" s="157" t="s">
        <v>116</v>
      </c>
      <c r="C2" s="158" t="s">
        <v>119</v>
      </c>
      <c r="D2" s="159" t="s">
        <v>30</v>
      </c>
      <c r="E2" s="160" t="s">
        <v>0</v>
      </c>
      <c r="F2" s="161" t="s">
        <v>1</v>
      </c>
      <c r="G2" s="128" t="s">
        <v>2</v>
      </c>
      <c r="H2" s="128" t="s">
        <v>3</v>
      </c>
      <c r="I2" s="128" t="s">
        <v>4</v>
      </c>
      <c r="J2" s="128" t="s">
        <v>22</v>
      </c>
      <c r="K2" s="128" t="s">
        <v>23</v>
      </c>
      <c r="L2" s="128" t="s">
        <v>24</v>
      </c>
      <c r="M2" s="128" t="s">
        <v>25</v>
      </c>
      <c r="N2" s="128" t="s">
        <v>26</v>
      </c>
      <c r="O2" s="128" t="s">
        <v>19</v>
      </c>
      <c r="P2" s="128" t="s">
        <v>21</v>
      </c>
      <c r="Q2" s="128" t="s">
        <v>17</v>
      </c>
      <c r="R2" s="162" t="s">
        <v>9</v>
      </c>
      <c r="S2" s="130" t="s">
        <v>15</v>
      </c>
      <c r="T2" s="131" t="s">
        <v>16</v>
      </c>
      <c r="U2" s="163" t="s">
        <v>10</v>
      </c>
      <c r="V2" s="17" t="s">
        <v>32</v>
      </c>
      <c r="W2" s="5"/>
      <c r="X2" s="5"/>
    </row>
    <row r="3" spans="1:24" s="1" customFormat="1" ht="16.5" customHeight="1" x14ac:dyDescent="0.3">
      <c r="A3" s="324">
        <v>34</v>
      </c>
      <c r="B3" s="351">
        <v>6</v>
      </c>
      <c r="C3" s="353" t="s">
        <v>161</v>
      </c>
      <c r="D3" s="355" t="s">
        <v>140</v>
      </c>
      <c r="E3" s="164">
        <v>109</v>
      </c>
      <c r="F3" s="165" t="s">
        <v>27</v>
      </c>
      <c r="G3" s="166">
        <v>22</v>
      </c>
      <c r="H3" s="166">
        <v>12</v>
      </c>
      <c r="I3" s="166">
        <v>6</v>
      </c>
      <c r="J3" s="166">
        <v>9</v>
      </c>
      <c r="K3" s="166">
        <v>12</v>
      </c>
      <c r="L3" s="166">
        <v>14</v>
      </c>
      <c r="M3" s="166">
        <v>9</v>
      </c>
      <c r="N3" s="166">
        <v>10</v>
      </c>
      <c r="O3" s="166">
        <v>11</v>
      </c>
      <c r="P3" s="166">
        <v>10</v>
      </c>
      <c r="Q3" s="166">
        <v>4</v>
      </c>
      <c r="R3" s="167"/>
      <c r="S3" s="168">
        <f t="shared" ref="S3:S34" si="0">SUM(G3:Q3)-R3</f>
        <v>119</v>
      </c>
      <c r="T3" s="18"/>
      <c r="U3" s="360">
        <v>1</v>
      </c>
      <c r="V3" s="27">
        <f t="shared" ref="V3:V34" si="1">SUM(G3:I3)</f>
        <v>40</v>
      </c>
      <c r="W3" s="28" t="s">
        <v>33</v>
      </c>
    </row>
    <row r="4" spans="1:24" s="1" customFormat="1" ht="16.5" customHeight="1" x14ac:dyDescent="0.3">
      <c r="A4" s="326"/>
      <c r="B4" s="352"/>
      <c r="C4" s="354"/>
      <c r="D4" s="336"/>
      <c r="E4" s="164">
        <v>108</v>
      </c>
      <c r="F4" s="169" t="s">
        <v>28</v>
      </c>
      <c r="G4" s="141">
        <v>24</v>
      </c>
      <c r="H4" s="141">
        <v>15</v>
      </c>
      <c r="I4" s="141">
        <v>6</v>
      </c>
      <c r="J4" s="141">
        <v>9</v>
      </c>
      <c r="K4" s="141">
        <v>12</v>
      </c>
      <c r="L4" s="141">
        <v>14</v>
      </c>
      <c r="M4" s="141">
        <v>9</v>
      </c>
      <c r="N4" s="141">
        <v>9</v>
      </c>
      <c r="O4" s="141">
        <v>11</v>
      </c>
      <c r="P4" s="141">
        <v>12</v>
      </c>
      <c r="Q4" s="141">
        <v>4</v>
      </c>
      <c r="R4" s="170"/>
      <c r="S4" s="168">
        <f t="shared" si="0"/>
        <v>125</v>
      </c>
      <c r="T4" s="172">
        <f>IF(E3="",0,(SUM(S3+S4)))</f>
        <v>244</v>
      </c>
      <c r="U4" s="361"/>
      <c r="V4" s="29">
        <f t="shared" si="1"/>
        <v>45</v>
      </c>
      <c r="W4" s="30">
        <f>SUM(V3:V4)</f>
        <v>85</v>
      </c>
    </row>
    <row r="5" spans="1:24" s="1" customFormat="1" ht="16.5" customHeight="1" x14ac:dyDescent="0.3">
      <c r="A5" s="324">
        <v>11</v>
      </c>
      <c r="B5" s="358">
        <v>2</v>
      </c>
      <c r="C5" s="353" t="s">
        <v>166</v>
      </c>
      <c r="D5" s="355" t="s">
        <v>163</v>
      </c>
      <c r="E5" s="164">
        <v>37</v>
      </c>
      <c r="F5" s="165" t="s">
        <v>27</v>
      </c>
      <c r="G5" s="166">
        <v>21</v>
      </c>
      <c r="H5" s="166">
        <v>12</v>
      </c>
      <c r="I5" s="166">
        <v>7</v>
      </c>
      <c r="J5" s="166">
        <v>9</v>
      </c>
      <c r="K5" s="166">
        <v>12</v>
      </c>
      <c r="L5" s="166">
        <v>12</v>
      </c>
      <c r="M5" s="166">
        <v>9</v>
      </c>
      <c r="N5" s="166">
        <v>10</v>
      </c>
      <c r="O5" s="166">
        <v>10</v>
      </c>
      <c r="P5" s="166">
        <v>10</v>
      </c>
      <c r="Q5" s="166">
        <v>4</v>
      </c>
      <c r="R5" s="167"/>
      <c r="S5" s="168">
        <f t="shared" si="0"/>
        <v>116</v>
      </c>
      <c r="T5" s="18"/>
      <c r="U5" s="360">
        <v>2</v>
      </c>
      <c r="V5" s="27">
        <f t="shared" si="1"/>
        <v>40</v>
      </c>
      <c r="W5" s="28" t="s">
        <v>33</v>
      </c>
    </row>
    <row r="6" spans="1:24" s="1" customFormat="1" ht="16.5" customHeight="1" x14ac:dyDescent="0.3">
      <c r="A6" s="326"/>
      <c r="B6" s="359"/>
      <c r="C6" s="354"/>
      <c r="D6" s="336"/>
      <c r="E6" s="164">
        <v>11</v>
      </c>
      <c r="F6" s="169" t="s">
        <v>28</v>
      </c>
      <c r="G6" s="141">
        <v>22</v>
      </c>
      <c r="H6" s="141">
        <v>12</v>
      </c>
      <c r="I6" s="141">
        <v>7</v>
      </c>
      <c r="J6" s="141">
        <v>9</v>
      </c>
      <c r="K6" s="141">
        <v>13</v>
      </c>
      <c r="L6" s="141">
        <v>12</v>
      </c>
      <c r="M6" s="141">
        <v>9</v>
      </c>
      <c r="N6" s="141">
        <v>10</v>
      </c>
      <c r="O6" s="141">
        <v>11</v>
      </c>
      <c r="P6" s="141">
        <v>11</v>
      </c>
      <c r="Q6" s="141">
        <v>4</v>
      </c>
      <c r="R6" s="170"/>
      <c r="S6" s="168">
        <f t="shared" si="0"/>
        <v>120</v>
      </c>
      <c r="T6" s="173">
        <f>IF(E5="",0,(SUM(S5+S6)))</f>
        <v>236</v>
      </c>
      <c r="U6" s="361"/>
      <c r="V6" s="29">
        <f t="shared" si="1"/>
        <v>41</v>
      </c>
      <c r="W6" s="30">
        <f>SUM(V5:V6)</f>
        <v>81</v>
      </c>
    </row>
    <row r="7" spans="1:24" s="1" customFormat="1" ht="16.5" customHeight="1" x14ac:dyDescent="0.3">
      <c r="A7" s="324">
        <v>33</v>
      </c>
      <c r="B7" s="358">
        <v>6</v>
      </c>
      <c r="C7" s="353" t="s">
        <v>161</v>
      </c>
      <c r="D7" s="355" t="s">
        <v>140</v>
      </c>
      <c r="E7" s="164">
        <v>34</v>
      </c>
      <c r="F7" s="165" t="s">
        <v>27</v>
      </c>
      <c r="G7" s="166">
        <v>22</v>
      </c>
      <c r="H7" s="166">
        <v>12</v>
      </c>
      <c r="I7" s="166">
        <v>6</v>
      </c>
      <c r="J7" s="166">
        <v>9</v>
      </c>
      <c r="K7" s="166">
        <v>12</v>
      </c>
      <c r="L7" s="166">
        <v>12</v>
      </c>
      <c r="M7" s="166">
        <v>9</v>
      </c>
      <c r="N7" s="166">
        <v>9</v>
      </c>
      <c r="O7" s="166">
        <v>10</v>
      </c>
      <c r="P7" s="166">
        <v>10</v>
      </c>
      <c r="Q7" s="166">
        <v>4</v>
      </c>
      <c r="R7" s="167"/>
      <c r="S7" s="168">
        <f t="shared" si="0"/>
        <v>115</v>
      </c>
      <c r="T7" s="18"/>
      <c r="U7" s="360">
        <v>3</v>
      </c>
      <c r="V7" s="27">
        <f t="shared" si="1"/>
        <v>40</v>
      </c>
      <c r="W7" s="28" t="s">
        <v>33</v>
      </c>
    </row>
    <row r="8" spans="1:24" s="1" customFormat="1" ht="16.5" customHeight="1" x14ac:dyDescent="0.3">
      <c r="A8" s="326"/>
      <c r="B8" s="359"/>
      <c r="C8" s="354"/>
      <c r="D8" s="336"/>
      <c r="E8" s="164">
        <v>149</v>
      </c>
      <c r="F8" s="169" t="s">
        <v>28</v>
      </c>
      <c r="G8" s="141">
        <v>23</v>
      </c>
      <c r="H8" s="141">
        <v>13</v>
      </c>
      <c r="I8" s="141"/>
      <c r="J8" s="141">
        <v>9</v>
      </c>
      <c r="K8" s="141">
        <v>11</v>
      </c>
      <c r="L8" s="141">
        <v>13</v>
      </c>
      <c r="M8" s="141">
        <v>9</v>
      </c>
      <c r="N8" s="141">
        <v>9</v>
      </c>
      <c r="O8" s="141">
        <v>11</v>
      </c>
      <c r="P8" s="141">
        <v>10</v>
      </c>
      <c r="Q8" s="141">
        <v>3</v>
      </c>
      <c r="R8" s="170"/>
      <c r="S8" s="168">
        <f t="shared" si="0"/>
        <v>111</v>
      </c>
      <c r="T8" s="173">
        <f>IF(E7="",0,(SUM(S7+S8)))</f>
        <v>226</v>
      </c>
      <c r="U8" s="361"/>
      <c r="V8" s="29">
        <f t="shared" si="1"/>
        <v>36</v>
      </c>
      <c r="W8" s="30">
        <f>SUM(V7:V8)</f>
        <v>76</v>
      </c>
    </row>
    <row r="9" spans="1:24" s="1" customFormat="1" ht="16.5" customHeight="1" x14ac:dyDescent="0.3">
      <c r="A9" s="324">
        <v>5</v>
      </c>
      <c r="B9" s="358">
        <v>10</v>
      </c>
      <c r="C9" s="353" t="s">
        <v>68</v>
      </c>
      <c r="D9" s="355" t="s">
        <v>69</v>
      </c>
      <c r="E9" s="164">
        <v>173</v>
      </c>
      <c r="F9" s="165" t="s">
        <v>27</v>
      </c>
      <c r="G9" s="166">
        <v>14</v>
      </c>
      <c r="H9" s="166">
        <v>13</v>
      </c>
      <c r="I9" s="166">
        <v>6</v>
      </c>
      <c r="J9" s="166">
        <v>9</v>
      </c>
      <c r="K9" s="166">
        <v>11</v>
      </c>
      <c r="L9" s="166">
        <v>12</v>
      </c>
      <c r="M9" s="166">
        <v>9</v>
      </c>
      <c r="N9" s="166">
        <v>10</v>
      </c>
      <c r="O9" s="166">
        <v>10</v>
      </c>
      <c r="P9" s="166">
        <v>9</v>
      </c>
      <c r="Q9" s="166">
        <v>3</v>
      </c>
      <c r="R9" s="167"/>
      <c r="S9" s="168">
        <f t="shared" si="0"/>
        <v>106</v>
      </c>
      <c r="T9" s="18"/>
      <c r="U9" s="362">
        <v>4</v>
      </c>
      <c r="V9" s="27">
        <f t="shared" si="1"/>
        <v>33</v>
      </c>
      <c r="W9" s="28" t="s">
        <v>33</v>
      </c>
    </row>
    <row r="10" spans="1:24" s="1" customFormat="1" ht="16.5" customHeight="1" x14ac:dyDescent="0.3">
      <c r="A10" s="326"/>
      <c r="B10" s="359"/>
      <c r="C10" s="354"/>
      <c r="D10" s="336"/>
      <c r="E10" s="164">
        <v>50</v>
      </c>
      <c r="F10" s="169" t="s">
        <v>28</v>
      </c>
      <c r="G10" s="141">
        <v>16</v>
      </c>
      <c r="H10" s="141">
        <v>16</v>
      </c>
      <c r="I10" s="141">
        <v>6</v>
      </c>
      <c r="J10" s="141">
        <v>9</v>
      </c>
      <c r="K10" s="141">
        <v>11</v>
      </c>
      <c r="L10" s="141">
        <v>12</v>
      </c>
      <c r="M10" s="141">
        <v>9</v>
      </c>
      <c r="N10" s="141">
        <v>10</v>
      </c>
      <c r="O10" s="141">
        <v>10</v>
      </c>
      <c r="P10" s="141">
        <v>9</v>
      </c>
      <c r="Q10" s="141">
        <v>3</v>
      </c>
      <c r="R10" s="170"/>
      <c r="S10" s="168">
        <f t="shared" si="0"/>
        <v>111</v>
      </c>
      <c r="T10" s="173">
        <f>IF(E9="",0,(SUM(S9+S10)))</f>
        <v>217</v>
      </c>
      <c r="U10" s="363"/>
      <c r="V10" s="29">
        <f t="shared" si="1"/>
        <v>38</v>
      </c>
      <c r="W10" s="30">
        <f>SUM(V9:V10)</f>
        <v>71</v>
      </c>
    </row>
    <row r="11" spans="1:24" s="1" customFormat="1" ht="16.5" customHeight="1" x14ac:dyDescent="0.3">
      <c r="A11" s="324">
        <v>9</v>
      </c>
      <c r="B11" s="351">
        <v>13</v>
      </c>
      <c r="C11" s="353" t="s">
        <v>63</v>
      </c>
      <c r="D11" s="355" t="s">
        <v>64</v>
      </c>
      <c r="E11" s="164">
        <v>1</v>
      </c>
      <c r="F11" s="165" t="s">
        <v>27</v>
      </c>
      <c r="G11" s="166">
        <v>16</v>
      </c>
      <c r="H11" s="166">
        <v>14</v>
      </c>
      <c r="I11" s="166">
        <v>6</v>
      </c>
      <c r="J11" s="166">
        <v>10</v>
      </c>
      <c r="K11" s="166"/>
      <c r="L11" s="166">
        <v>14</v>
      </c>
      <c r="M11" s="166">
        <v>9</v>
      </c>
      <c r="N11" s="166">
        <v>10</v>
      </c>
      <c r="O11" s="166">
        <v>11</v>
      </c>
      <c r="P11" s="166">
        <v>11</v>
      </c>
      <c r="Q11" s="166"/>
      <c r="R11" s="167"/>
      <c r="S11" s="168">
        <f t="shared" si="0"/>
        <v>101</v>
      </c>
      <c r="T11" s="18"/>
      <c r="U11" s="362">
        <v>5</v>
      </c>
      <c r="V11" s="27">
        <f t="shared" si="1"/>
        <v>36</v>
      </c>
      <c r="W11" s="28" t="s">
        <v>33</v>
      </c>
    </row>
    <row r="12" spans="1:24" s="1" customFormat="1" ht="16.5" customHeight="1" x14ac:dyDescent="0.3">
      <c r="A12" s="326"/>
      <c r="B12" s="352"/>
      <c r="C12" s="354"/>
      <c r="D12" s="336"/>
      <c r="E12" s="164">
        <v>16</v>
      </c>
      <c r="F12" s="169" t="s">
        <v>28</v>
      </c>
      <c r="G12" s="141">
        <v>17</v>
      </c>
      <c r="H12" s="141">
        <v>16</v>
      </c>
      <c r="I12" s="141">
        <v>6</v>
      </c>
      <c r="J12" s="141">
        <v>10</v>
      </c>
      <c r="K12" s="141"/>
      <c r="L12" s="141">
        <v>14</v>
      </c>
      <c r="M12" s="141">
        <v>10</v>
      </c>
      <c r="N12" s="141">
        <v>11</v>
      </c>
      <c r="O12" s="141">
        <v>12</v>
      </c>
      <c r="P12" s="141">
        <v>11</v>
      </c>
      <c r="Q12" s="141"/>
      <c r="R12" s="170"/>
      <c r="S12" s="171">
        <f t="shared" si="0"/>
        <v>107</v>
      </c>
      <c r="T12" s="172">
        <f>IF(E11="",0,(SUM(S11+S12)))</f>
        <v>208</v>
      </c>
      <c r="U12" s="363"/>
      <c r="V12" s="29">
        <f t="shared" si="1"/>
        <v>39</v>
      </c>
      <c r="W12" s="30">
        <f>SUM(V11:V12)</f>
        <v>75</v>
      </c>
    </row>
    <row r="13" spans="1:24" s="1" customFormat="1" ht="16.5" customHeight="1" x14ac:dyDescent="0.3">
      <c r="A13" s="324">
        <v>21</v>
      </c>
      <c r="B13" s="351">
        <v>12</v>
      </c>
      <c r="C13" s="353" t="s">
        <v>168</v>
      </c>
      <c r="D13" s="355" t="s">
        <v>72</v>
      </c>
      <c r="E13" s="164">
        <v>2</v>
      </c>
      <c r="F13" s="165" t="s">
        <v>27</v>
      </c>
      <c r="G13" s="166">
        <v>14</v>
      </c>
      <c r="H13" s="166">
        <v>10</v>
      </c>
      <c r="I13" s="166">
        <v>7</v>
      </c>
      <c r="J13" s="166">
        <v>9</v>
      </c>
      <c r="K13" s="166">
        <v>9</v>
      </c>
      <c r="L13" s="166">
        <v>12</v>
      </c>
      <c r="M13" s="166">
        <v>9</v>
      </c>
      <c r="N13" s="166">
        <v>10</v>
      </c>
      <c r="O13" s="166">
        <v>10</v>
      </c>
      <c r="P13" s="166">
        <v>9</v>
      </c>
      <c r="Q13" s="166">
        <v>3</v>
      </c>
      <c r="R13" s="167"/>
      <c r="S13" s="168">
        <f t="shared" si="0"/>
        <v>102</v>
      </c>
      <c r="T13" s="18"/>
      <c r="U13" s="356">
        <v>6</v>
      </c>
      <c r="V13" s="27">
        <f t="shared" si="1"/>
        <v>31</v>
      </c>
      <c r="W13" s="28" t="s">
        <v>33</v>
      </c>
    </row>
    <row r="14" spans="1:24" s="1" customFormat="1" ht="16.5" customHeight="1" x14ac:dyDescent="0.3">
      <c r="A14" s="326"/>
      <c r="B14" s="352"/>
      <c r="C14" s="354"/>
      <c r="D14" s="336"/>
      <c r="E14" s="164">
        <v>3</v>
      </c>
      <c r="F14" s="169" t="s">
        <v>28</v>
      </c>
      <c r="G14" s="141">
        <v>15</v>
      </c>
      <c r="H14" s="141">
        <v>10</v>
      </c>
      <c r="I14" s="141">
        <v>7</v>
      </c>
      <c r="J14" s="141">
        <v>9</v>
      </c>
      <c r="K14" s="141">
        <v>9</v>
      </c>
      <c r="L14" s="141">
        <v>12</v>
      </c>
      <c r="M14" s="141">
        <v>9</v>
      </c>
      <c r="N14" s="141">
        <v>10</v>
      </c>
      <c r="O14" s="141">
        <v>11</v>
      </c>
      <c r="P14" s="141">
        <v>9</v>
      </c>
      <c r="Q14" s="141">
        <v>3</v>
      </c>
      <c r="R14" s="170"/>
      <c r="S14" s="168">
        <f t="shared" si="0"/>
        <v>104</v>
      </c>
      <c r="T14" s="172">
        <f>IF(E13="",0,(SUM(S13+S14)))</f>
        <v>206</v>
      </c>
      <c r="U14" s="357"/>
      <c r="V14" s="29">
        <f t="shared" si="1"/>
        <v>32</v>
      </c>
      <c r="W14" s="30">
        <f>SUM(V13:V14)</f>
        <v>63</v>
      </c>
    </row>
    <row r="15" spans="1:24" ht="16.5" customHeight="1" x14ac:dyDescent="0.3">
      <c r="A15" s="358">
        <v>10</v>
      </c>
      <c r="B15" s="358">
        <v>13</v>
      </c>
      <c r="C15" s="353" t="s">
        <v>63</v>
      </c>
      <c r="D15" s="355" t="s">
        <v>64</v>
      </c>
      <c r="E15" s="164">
        <v>39</v>
      </c>
      <c r="F15" s="165" t="s">
        <v>27</v>
      </c>
      <c r="G15" s="166">
        <v>16</v>
      </c>
      <c r="H15" s="166">
        <v>14</v>
      </c>
      <c r="I15" s="166">
        <v>6</v>
      </c>
      <c r="J15" s="166">
        <v>9</v>
      </c>
      <c r="K15" s="166"/>
      <c r="L15" s="166">
        <v>12</v>
      </c>
      <c r="M15" s="166">
        <v>9</v>
      </c>
      <c r="N15" s="166">
        <v>10</v>
      </c>
      <c r="O15" s="166">
        <v>11</v>
      </c>
      <c r="P15" s="166">
        <v>11</v>
      </c>
      <c r="Q15" s="166"/>
      <c r="R15" s="167"/>
      <c r="S15" s="168">
        <f t="shared" si="0"/>
        <v>98</v>
      </c>
      <c r="T15" s="18"/>
      <c r="U15" s="356">
        <v>7</v>
      </c>
      <c r="V15" s="27">
        <f t="shared" si="1"/>
        <v>36</v>
      </c>
      <c r="W15" s="28" t="s">
        <v>33</v>
      </c>
    </row>
    <row r="16" spans="1:24" ht="16.5" customHeight="1" x14ac:dyDescent="0.3">
      <c r="A16" s="359"/>
      <c r="B16" s="359"/>
      <c r="C16" s="354"/>
      <c r="D16" s="336"/>
      <c r="E16" s="164">
        <v>30</v>
      </c>
      <c r="F16" s="169" t="s">
        <v>28</v>
      </c>
      <c r="G16" s="141">
        <v>17</v>
      </c>
      <c r="H16" s="141">
        <v>15</v>
      </c>
      <c r="I16" s="141">
        <v>6</v>
      </c>
      <c r="J16" s="141">
        <v>9</v>
      </c>
      <c r="K16" s="141"/>
      <c r="L16" s="141">
        <v>13</v>
      </c>
      <c r="M16" s="141">
        <v>10</v>
      </c>
      <c r="N16" s="141">
        <v>11</v>
      </c>
      <c r="O16" s="141">
        <v>12</v>
      </c>
      <c r="P16" s="141">
        <v>11</v>
      </c>
      <c r="Q16" s="141"/>
      <c r="R16" s="170"/>
      <c r="S16" s="168">
        <f t="shared" si="0"/>
        <v>104</v>
      </c>
      <c r="T16" s="173">
        <f>IF(E15="",0,(SUM(S15+S16)))</f>
        <v>202</v>
      </c>
      <c r="U16" s="357"/>
      <c r="V16" s="29">
        <f t="shared" si="1"/>
        <v>38</v>
      </c>
      <c r="W16" s="30">
        <f>SUM(V15:V16)</f>
        <v>74</v>
      </c>
    </row>
    <row r="17" spans="1:23" ht="16.5" customHeight="1" x14ac:dyDescent="0.3">
      <c r="A17" s="324">
        <v>24</v>
      </c>
      <c r="B17" s="351">
        <v>14</v>
      </c>
      <c r="C17" s="353" t="s">
        <v>168</v>
      </c>
      <c r="D17" s="355" t="s">
        <v>72</v>
      </c>
      <c r="E17" s="164">
        <v>49</v>
      </c>
      <c r="F17" s="165" t="s">
        <v>27</v>
      </c>
      <c r="G17" s="166">
        <v>14</v>
      </c>
      <c r="H17" s="166">
        <v>9</v>
      </c>
      <c r="I17" s="166">
        <v>6</v>
      </c>
      <c r="J17" s="166">
        <v>9</v>
      </c>
      <c r="K17" s="166">
        <v>9</v>
      </c>
      <c r="L17" s="166">
        <v>12</v>
      </c>
      <c r="M17" s="166">
        <v>9</v>
      </c>
      <c r="N17" s="166">
        <v>10</v>
      </c>
      <c r="O17" s="166">
        <v>10</v>
      </c>
      <c r="P17" s="166">
        <v>9</v>
      </c>
      <c r="Q17" s="166"/>
      <c r="R17" s="167"/>
      <c r="S17" s="168">
        <f t="shared" si="0"/>
        <v>97</v>
      </c>
      <c r="T17" s="176"/>
      <c r="U17" s="356">
        <v>8</v>
      </c>
      <c r="V17" s="27">
        <f t="shared" si="1"/>
        <v>29</v>
      </c>
      <c r="W17" s="28" t="s">
        <v>33</v>
      </c>
    </row>
    <row r="18" spans="1:23" ht="16.5" customHeight="1" x14ac:dyDescent="0.3">
      <c r="A18" s="326"/>
      <c r="B18" s="352"/>
      <c r="C18" s="354"/>
      <c r="D18" s="336"/>
      <c r="E18" s="164">
        <v>26</v>
      </c>
      <c r="F18" s="169" t="s">
        <v>28</v>
      </c>
      <c r="G18" s="141">
        <v>17</v>
      </c>
      <c r="H18" s="141">
        <v>9</v>
      </c>
      <c r="I18" s="141">
        <v>7</v>
      </c>
      <c r="J18" s="141">
        <v>9</v>
      </c>
      <c r="K18" s="141">
        <v>9</v>
      </c>
      <c r="L18" s="141">
        <v>12</v>
      </c>
      <c r="M18" s="141">
        <v>9</v>
      </c>
      <c r="N18" s="141">
        <v>9</v>
      </c>
      <c r="O18" s="141">
        <v>10</v>
      </c>
      <c r="P18" s="141">
        <v>9</v>
      </c>
      <c r="Q18" s="141">
        <v>3</v>
      </c>
      <c r="R18" s="170"/>
      <c r="S18" s="177">
        <f t="shared" si="0"/>
        <v>103</v>
      </c>
      <c r="T18" s="172">
        <f>IF(E17="",0,(SUM(S17+S18+T17)))</f>
        <v>200</v>
      </c>
      <c r="U18" s="357"/>
      <c r="V18" s="29">
        <f t="shared" si="1"/>
        <v>33</v>
      </c>
      <c r="W18" s="30">
        <f>SUM(V17:V18)</f>
        <v>62</v>
      </c>
    </row>
    <row r="19" spans="1:23" ht="16.5" customHeight="1" x14ac:dyDescent="0.3">
      <c r="A19" s="324">
        <v>8</v>
      </c>
      <c r="B19" s="351">
        <v>15</v>
      </c>
      <c r="C19" s="353" t="s">
        <v>160</v>
      </c>
      <c r="D19" s="355" t="s">
        <v>104</v>
      </c>
      <c r="E19" s="164">
        <v>64</v>
      </c>
      <c r="F19" s="165" t="s">
        <v>27</v>
      </c>
      <c r="G19" s="166">
        <v>13</v>
      </c>
      <c r="H19" s="166">
        <v>12</v>
      </c>
      <c r="I19" s="166"/>
      <c r="J19" s="166">
        <v>9</v>
      </c>
      <c r="K19" s="166">
        <v>11</v>
      </c>
      <c r="L19" s="166">
        <v>13</v>
      </c>
      <c r="M19" s="166">
        <v>9</v>
      </c>
      <c r="N19" s="166">
        <v>9</v>
      </c>
      <c r="O19" s="166">
        <v>10</v>
      </c>
      <c r="P19" s="166">
        <v>9</v>
      </c>
      <c r="Q19" s="166"/>
      <c r="R19" s="167"/>
      <c r="S19" s="168">
        <f t="shared" si="0"/>
        <v>95</v>
      </c>
      <c r="T19" s="176"/>
      <c r="U19" s="356">
        <v>9</v>
      </c>
      <c r="V19" s="27">
        <f t="shared" si="1"/>
        <v>25</v>
      </c>
      <c r="W19" s="28" t="s">
        <v>33</v>
      </c>
    </row>
    <row r="20" spans="1:23" ht="16.5" customHeight="1" x14ac:dyDescent="0.3">
      <c r="A20" s="326"/>
      <c r="B20" s="352"/>
      <c r="C20" s="354"/>
      <c r="D20" s="336"/>
      <c r="E20" s="164">
        <v>38</v>
      </c>
      <c r="F20" s="169" t="s">
        <v>28</v>
      </c>
      <c r="G20" s="141">
        <v>12</v>
      </c>
      <c r="H20" s="141">
        <v>13</v>
      </c>
      <c r="I20" s="141"/>
      <c r="J20" s="141">
        <v>10</v>
      </c>
      <c r="K20" s="141">
        <v>12</v>
      </c>
      <c r="L20" s="141">
        <v>13</v>
      </c>
      <c r="M20" s="141">
        <v>9</v>
      </c>
      <c r="N20" s="141">
        <v>10</v>
      </c>
      <c r="O20" s="141">
        <v>11</v>
      </c>
      <c r="P20" s="141">
        <v>9</v>
      </c>
      <c r="Q20" s="141">
        <v>3</v>
      </c>
      <c r="R20" s="170"/>
      <c r="S20" s="177">
        <f t="shared" si="0"/>
        <v>102</v>
      </c>
      <c r="T20" s="172">
        <f>IF(E19="",0,(SUM(S19+S20+T19)))</f>
        <v>197</v>
      </c>
      <c r="U20" s="357"/>
      <c r="V20" s="29">
        <f t="shared" si="1"/>
        <v>25</v>
      </c>
      <c r="W20" s="30">
        <f>SUM(V19:V20)</f>
        <v>50</v>
      </c>
    </row>
    <row r="21" spans="1:23" ht="16.5" customHeight="1" x14ac:dyDescent="0.3">
      <c r="A21" s="324">
        <v>35</v>
      </c>
      <c r="B21" s="351">
        <v>19</v>
      </c>
      <c r="C21" s="353" t="s">
        <v>158</v>
      </c>
      <c r="D21" s="355" t="s">
        <v>165</v>
      </c>
      <c r="E21" s="164">
        <v>25</v>
      </c>
      <c r="F21" s="165" t="s">
        <v>27</v>
      </c>
      <c r="G21" s="166">
        <v>14</v>
      </c>
      <c r="H21" s="166">
        <v>12</v>
      </c>
      <c r="I21" s="166"/>
      <c r="J21" s="166">
        <v>9</v>
      </c>
      <c r="K21" s="166"/>
      <c r="L21" s="166">
        <v>13</v>
      </c>
      <c r="M21" s="166">
        <v>9</v>
      </c>
      <c r="N21" s="166">
        <v>10</v>
      </c>
      <c r="O21" s="166">
        <v>10</v>
      </c>
      <c r="P21" s="166">
        <v>9</v>
      </c>
      <c r="Q21" s="166"/>
      <c r="R21" s="167"/>
      <c r="S21" s="168">
        <f t="shared" si="0"/>
        <v>86</v>
      </c>
      <c r="T21" s="176"/>
      <c r="U21" s="356">
        <v>10</v>
      </c>
      <c r="V21" s="27">
        <f t="shared" si="1"/>
        <v>26</v>
      </c>
      <c r="W21" s="28" t="s">
        <v>33</v>
      </c>
    </row>
    <row r="22" spans="1:23" ht="16.5" customHeight="1" x14ac:dyDescent="0.3">
      <c r="A22" s="326"/>
      <c r="B22" s="352"/>
      <c r="C22" s="354"/>
      <c r="D22" s="336"/>
      <c r="E22" s="164">
        <v>37</v>
      </c>
      <c r="F22" s="169" t="s">
        <v>28</v>
      </c>
      <c r="G22" s="141">
        <v>12</v>
      </c>
      <c r="H22" s="141">
        <v>15</v>
      </c>
      <c r="I22" s="141">
        <v>6</v>
      </c>
      <c r="J22" s="141">
        <v>9</v>
      </c>
      <c r="K22" s="141">
        <v>9</v>
      </c>
      <c r="L22" s="141">
        <v>12</v>
      </c>
      <c r="M22" s="141">
        <v>9</v>
      </c>
      <c r="N22" s="141">
        <v>10</v>
      </c>
      <c r="O22" s="141">
        <v>11</v>
      </c>
      <c r="P22" s="141">
        <v>9</v>
      </c>
      <c r="Q22" s="141">
        <v>3</v>
      </c>
      <c r="R22" s="170"/>
      <c r="S22" s="177">
        <f t="shared" si="0"/>
        <v>105</v>
      </c>
      <c r="T22" s="172">
        <f>IF(E21="",0,(SUM(S21+S22+T21)))</f>
        <v>191</v>
      </c>
      <c r="U22" s="357"/>
      <c r="V22" s="29">
        <f t="shared" si="1"/>
        <v>33</v>
      </c>
      <c r="W22" s="30">
        <f>SUM(V21:V22)</f>
        <v>59</v>
      </c>
    </row>
    <row r="23" spans="1:23" s="1" customFormat="1" ht="15.75" customHeight="1" x14ac:dyDescent="0.3">
      <c r="A23" s="324">
        <v>14</v>
      </c>
      <c r="B23" s="351">
        <v>5</v>
      </c>
      <c r="C23" s="353" t="s">
        <v>70</v>
      </c>
      <c r="D23" s="355" t="s">
        <v>71</v>
      </c>
      <c r="E23" s="164">
        <v>65</v>
      </c>
      <c r="F23" s="165" t="s">
        <v>27</v>
      </c>
      <c r="G23" s="166"/>
      <c r="H23" s="166">
        <v>10</v>
      </c>
      <c r="I23" s="166">
        <v>7</v>
      </c>
      <c r="J23" s="166">
        <v>9</v>
      </c>
      <c r="K23" s="166"/>
      <c r="L23" s="166">
        <v>12</v>
      </c>
      <c r="M23" s="166">
        <v>9</v>
      </c>
      <c r="N23" s="166">
        <v>10</v>
      </c>
      <c r="O23" s="166">
        <v>10</v>
      </c>
      <c r="P23" s="166">
        <v>12</v>
      </c>
      <c r="Q23" s="166"/>
      <c r="R23" s="167"/>
      <c r="S23" s="171">
        <f t="shared" si="0"/>
        <v>79</v>
      </c>
      <c r="T23" s="18"/>
      <c r="U23" s="356">
        <v>11</v>
      </c>
      <c r="V23" s="27">
        <f t="shared" si="1"/>
        <v>17</v>
      </c>
      <c r="W23" s="28" t="s">
        <v>33</v>
      </c>
    </row>
    <row r="24" spans="1:23" s="1" customFormat="1" ht="16.5" customHeight="1" x14ac:dyDescent="0.3">
      <c r="A24" s="326"/>
      <c r="B24" s="352"/>
      <c r="C24" s="354"/>
      <c r="D24" s="336"/>
      <c r="E24" s="164">
        <v>64</v>
      </c>
      <c r="F24" s="169" t="s">
        <v>28</v>
      </c>
      <c r="G24" s="141">
        <v>15</v>
      </c>
      <c r="H24" s="141">
        <v>11</v>
      </c>
      <c r="I24" s="141">
        <v>8</v>
      </c>
      <c r="J24" s="141">
        <v>9</v>
      </c>
      <c r="K24" s="141">
        <v>11</v>
      </c>
      <c r="L24" s="141">
        <v>12</v>
      </c>
      <c r="M24" s="141">
        <v>9</v>
      </c>
      <c r="N24" s="141">
        <v>10</v>
      </c>
      <c r="O24" s="141">
        <v>11</v>
      </c>
      <c r="P24" s="141">
        <v>10</v>
      </c>
      <c r="Q24" s="141">
        <v>3</v>
      </c>
      <c r="R24" s="170"/>
      <c r="S24" s="171">
        <f t="shared" si="0"/>
        <v>109</v>
      </c>
      <c r="T24" s="172">
        <f>IF(E23="",0,(SUM(S23+S24)))</f>
        <v>188</v>
      </c>
      <c r="U24" s="357"/>
      <c r="V24" s="29">
        <f t="shared" si="1"/>
        <v>34</v>
      </c>
      <c r="W24" s="30">
        <f>SUM(V23:V24)</f>
        <v>51</v>
      </c>
    </row>
    <row r="25" spans="1:23" s="1" customFormat="1" ht="16.5" customHeight="1" x14ac:dyDescent="0.3">
      <c r="A25" s="324">
        <v>29</v>
      </c>
      <c r="B25" s="358">
        <v>3</v>
      </c>
      <c r="C25" s="353" t="s">
        <v>112</v>
      </c>
      <c r="D25" s="355" t="s">
        <v>164</v>
      </c>
      <c r="E25" s="164">
        <v>14</v>
      </c>
      <c r="F25" s="165" t="s">
        <v>27</v>
      </c>
      <c r="G25" s="166">
        <v>16</v>
      </c>
      <c r="H25" s="166"/>
      <c r="I25" s="166"/>
      <c r="J25" s="166">
        <v>9</v>
      </c>
      <c r="K25" s="166">
        <v>11</v>
      </c>
      <c r="L25" s="166">
        <v>12</v>
      </c>
      <c r="M25" s="166">
        <v>9</v>
      </c>
      <c r="N25" s="166">
        <v>9</v>
      </c>
      <c r="O25" s="166">
        <v>10</v>
      </c>
      <c r="P25" s="166">
        <v>10</v>
      </c>
      <c r="Q25" s="166"/>
      <c r="R25" s="167"/>
      <c r="S25" s="168">
        <f t="shared" si="0"/>
        <v>86</v>
      </c>
      <c r="T25" s="18"/>
      <c r="U25" s="356">
        <v>12</v>
      </c>
      <c r="V25" s="27">
        <f t="shared" si="1"/>
        <v>16</v>
      </c>
      <c r="W25" s="28" t="s">
        <v>33</v>
      </c>
    </row>
    <row r="26" spans="1:23" s="1" customFormat="1" ht="16.5" customHeight="1" x14ac:dyDescent="0.3">
      <c r="A26" s="326"/>
      <c r="B26" s="359"/>
      <c r="C26" s="354"/>
      <c r="D26" s="336"/>
      <c r="E26" s="164">
        <v>13</v>
      </c>
      <c r="F26" s="169" t="s">
        <v>28</v>
      </c>
      <c r="G26" s="141">
        <v>18</v>
      </c>
      <c r="H26" s="141">
        <v>11</v>
      </c>
      <c r="I26" s="141">
        <v>7</v>
      </c>
      <c r="J26" s="141">
        <v>9</v>
      </c>
      <c r="K26" s="141"/>
      <c r="L26" s="141">
        <v>12</v>
      </c>
      <c r="M26" s="141">
        <v>9</v>
      </c>
      <c r="N26" s="141">
        <v>9</v>
      </c>
      <c r="O26" s="141">
        <v>10</v>
      </c>
      <c r="P26" s="141">
        <v>9</v>
      </c>
      <c r="Q26" s="141"/>
      <c r="R26" s="170"/>
      <c r="S26" s="171">
        <f t="shared" si="0"/>
        <v>94</v>
      </c>
      <c r="T26" s="173">
        <f>IF(E25="",0,(SUM(S25+S26)))</f>
        <v>180</v>
      </c>
      <c r="U26" s="357"/>
      <c r="V26" s="29">
        <f t="shared" si="1"/>
        <v>36</v>
      </c>
      <c r="W26" s="30">
        <f>SUM(V25:V26)</f>
        <v>52</v>
      </c>
    </row>
    <row r="27" spans="1:23" s="1" customFormat="1" ht="16.5" customHeight="1" x14ac:dyDescent="0.3">
      <c r="A27" s="324">
        <v>20</v>
      </c>
      <c r="B27" s="358">
        <v>8</v>
      </c>
      <c r="C27" s="353" t="s">
        <v>149</v>
      </c>
      <c r="D27" s="355" t="s">
        <v>150</v>
      </c>
      <c r="E27" s="164">
        <v>59</v>
      </c>
      <c r="F27" s="165" t="s">
        <v>27</v>
      </c>
      <c r="G27" s="166">
        <v>14</v>
      </c>
      <c r="H27" s="166">
        <v>9</v>
      </c>
      <c r="I27" s="166">
        <v>6</v>
      </c>
      <c r="J27" s="166">
        <v>8</v>
      </c>
      <c r="K27" s="166"/>
      <c r="L27" s="166">
        <v>12</v>
      </c>
      <c r="M27" s="166">
        <v>9</v>
      </c>
      <c r="N27" s="166">
        <v>9</v>
      </c>
      <c r="O27" s="166">
        <v>10</v>
      </c>
      <c r="P27" s="166">
        <v>11</v>
      </c>
      <c r="Q27" s="166"/>
      <c r="R27" s="167"/>
      <c r="S27" s="168">
        <f t="shared" si="0"/>
        <v>88</v>
      </c>
      <c r="T27" s="18"/>
      <c r="U27" s="356">
        <v>13</v>
      </c>
      <c r="V27" s="27">
        <f t="shared" si="1"/>
        <v>29</v>
      </c>
      <c r="W27" s="28" t="s">
        <v>33</v>
      </c>
    </row>
    <row r="28" spans="1:23" s="1" customFormat="1" ht="16.5" customHeight="1" x14ac:dyDescent="0.3">
      <c r="A28" s="326"/>
      <c r="B28" s="359"/>
      <c r="C28" s="354"/>
      <c r="D28" s="336"/>
      <c r="E28" s="164">
        <v>16</v>
      </c>
      <c r="F28" s="169" t="s">
        <v>28</v>
      </c>
      <c r="G28" s="141">
        <v>14</v>
      </c>
      <c r="H28" s="141">
        <v>10</v>
      </c>
      <c r="I28" s="141">
        <v>6</v>
      </c>
      <c r="J28" s="141">
        <v>9</v>
      </c>
      <c r="K28" s="141"/>
      <c r="L28" s="141">
        <v>12</v>
      </c>
      <c r="M28" s="141">
        <v>9</v>
      </c>
      <c r="N28" s="141">
        <v>10</v>
      </c>
      <c r="O28" s="141">
        <v>10</v>
      </c>
      <c r="P28" s="141">
        <v>11</v>
      </c>
      <c r="Q28" s="141"/>
      <c r="R28" s="170"/>
      <c r="S28" s="168">
        <f t="shared" si="0"/>
        <v>91</v>
      </c>
      <c r="T28" s="172">
        <f>IF(E27="",0,(SUM(S27+S28+T27)))</f>
        <v>179</v>
      </c>
      <c r="U28" s="357"/>
      <c r="V28" s="29">
        <f t="shared" si="1"/>
        <v>30</v>
      </c>
      <c r="W28" s="30">
        <f>SUM(V27:V28)</f>
        <v>59</v>
      </c>
    </row>
    <row r="29" spans="1:23" s="1" customFormat="1" ht="16.5" customHeight="1" x14ac:dyDescent="0.3">
      <c r="A29" s="324">
        <v>18</v>
      </c>
      <c r="B29" s="351">
        <v>11</v>
      </c>
      <c r="C29" s="353" t="s">
        <v>145</v>
      </c>
      <c r="D29" s="355" t="s">
        <v>146</v>
      </c>
      <c r="E29" s="164">
        <v>17</v>
      </c>
      <c r="F29" s="165" t="s">
        <v>27</v>
      </c>
      <c r="G29" s="166">
        <v>14</v>
      </c>
      <c r="H29" s="166">
        <v>10</v>
      </c>
      <c r="I29" s="166">
        <v>7</v>
      </c>
      <c r="J29" s="166">
        <v>9</v>
      </c>
      <c r="K29" s="166"/>
      <c r="L29" s="166">
        <v>12</v>
      </c>
      <c r="M29" s="166">
        <v>8</v>
      </c>
      <c r="N29" s="166">
        <v>10</v>
      </c>
      <c r="O29" s="166">
        <v>11</v>
      </c>
      <c r="P29" s="166">
        <v>9</v>
      </c>
      <c r="Q29" s="166"/>
      <c r="R29" s="167"/>
      <c r="S29" s="168">
        <f t="shared" si="0"/>
        <v>90</v>
      </c>
      <c r="T29" s="18"/>
      <c r="U29" s="356">
        <v>14</v>
      </c>
      <c r="V29" s="27">
        <f t="shared" si="1"/>
        <v>31</v>
      </c>
      <c r="W29" s="28" t="s">
        <v>33</v>
      </c>
    </row>
    <row r="30" spans="1:23" s="1" customFormat="1" ht="16.5" customHeight="1" x14ac:dyDescent="0.3">
      <c r="A30" s="326"/>
      <c r="B30" s="352"/>
      <c r="C30" s="354"/>
      <c r="D30" s="336"/>
      <c r="E30" s="164">
        <v>6</v>
      </c>
      <c r="F30" s="169" t="s">
        <v>28</v>
      </c>
      <c r="G30" s="141">
        <v>15</v>
      </c>
      <c r="H30" s="141">
        <v>10</v>
      </c>
      <c r="I30" s="141">
        <v>7</v>
      </c>
      <c r="J30" s="141">
        <v>9</v>
      </c>
      <c r="K30" s="141"/>
      <c r="L30" s="141">
        <v>11</v>
      </c>
      <c r="M30" s="141">
        <v>9</v>
      </c>
      <c r="N30" s="141">
        <v>9</v>
      </c>
      <c r="O30" s="141">
        <v>9</v>
      </c>
      <c r="P30" s="141">
        <v>9</v>
      </c>
      <c r="Q30" s="141"/>
      <c r="R30" s="170"/>
      <c r="S30" s="168">
        <f t="shared" si="0"/>
        <v>88</v>
      </c>
      <c r="T30" s="172">
        <f>IF(E29="",0,(SUM(S29+S30)))</f>
        <v>178</v>
      </c>
      <c r="U30" s="357"/>
      <c r="V30" s="29">
        <f t="shared" si="1"/>
        <v>32</v>
      </c>
      <c r="W30" s="30">
        <f>SUM(V29:V30)</f>
        <v>63</v>
      </c>
    </row>
    <row r="31" spans="1:23" ht="16.5" customHeight="1" x14ac:dyDescent="0.3">
      <c r="A31" s="324">
        <v>16</v>
      </c>
      <c r="B31" s="351">
        <v>17</v>
      </c>
      <c r="C31" s="353" t="s">
        <v>167</v>
      </c>
      <c r="D31" s="355" t="s">
        <v>108</v>
      </c>
      <c r="E31" s="164">
        <v>129</v>
      </c>
      <c r="F31" s="165" t="s">
        <v>27</v>
      </c>
      <c r="G31" s="166">
        <v>13</v>
      </c>
      <c r="H31" s="166">
        <v>11</v>
      </c>
      <c r="I31" s="166"/>
      <c r="J31" s="166">
        <v>9</v>
      </c>
      <c r="K31" s="166">
        <v>11</v>
      </c>
      <c r="L31" s="166">
        <v>14</v>
      </c>
      <c r="M31" s="166">
        <v>10</v>
      </c>
      <c r="N31" s="166">
        <v>9</v>
      </c>
      <c r="O31" s="166">
        <v>10</v>
      </c>
      <c r="P31" s="166">
        <v>9</v>
      </c>
      <c r="Q31" s="166"/>
      <c r="R31" s="167"/>
      <c r="S31" s="168">
        <f t="shared" si="0"/>
        <v>96</v>
      </c>
      <c r="T31" s="176"/>
      <c r="U31" s="356">
        <v>15</v>
      </c>
      <c r="V31" s="27">
        <f t="shared" si="1"/>
        <v>24</v>
      </c>
      <c r="W31" s="28" t="s">
        <v>33</v>
      </c>
    </row>
    <row r="32" spans="1:23" ht="16.5" customHeight="1" x14ac:dyDescent="0.3">
      <c r="A32" s="326"/>
      <c r="B32" s="352"/>
      <c r="C32" s="354"/>
      <c r="D32" s="336"/>
      <c r="E32" s="164">
        <v>38</v>
      </c>
      <c r="F32" s="169" t="s">
        <v>28</v>
      </c>
      <c r="G32" s="141"/>
      <c r="H32" s="141">
        <v>12</v>
      </c>
      <c r="I32" s="141"/>
      <c r="J32" s="141">
        <v>9</v>
      </c>
      <c r="K32" s="141">
        <v>10</v>
      </c>
      <c r="L32" s="141">
        <v>13</v>
      </c>
      <c r="M32" s="141">
        <v>9</v>
      </c>
      <c r="N32" s="141">
        <v>9</v>
      </c>
      <c r="O32" s="141">
        <v>10</v>
      </c>
      <c r="P32" s="141">
        <v>9</v>
      </c>
      <c r="Q32" s="141"/>
      <c r="R32" s="170"/>
      <c r="S32" s="177">
        <f t="shared" si="0"/>
        <v>81</v>
      </c>
      <c r="T32" s="172">
        <f>IF(E31="",0,(SUM(S31+S32+T31)))</f>
        <v>177</v>
      </c>
      <c r="U32" s="357"/>
      <c r="V32" s="29">
        <f t="shared" si="1"/>
        <v>12</v>
      </c>
      <c r="W32" s="30">
        <f>SUM(V31:V32)</f>
        <v>36</v>
      </c>
    </row>
    <row r="33" spans="1:23" s="1" customFormat="1" ht="16.5" customHeight="1" x14ac:dyDescent="0.3">
      <c r="A33" s="324">
        <v>17</v>
      </c>
      <c r="B33" s="358">
        <v>11</v>
      </c>
      <c r="C33" s="353" t="s">
        <v>145</v>
      </c>
      <c r="D33" s="355" t="s">
        <v>146</v>
      </c>
      <c r="E33" s="164">
        <v>13</v>
      </c>
      <c r="F33" s="165" t="s">
        <v>27</v>
      </c>
      <c r="G33" s="166">
        <v>12</v>
      </c>
      <c r="H33" s="166">
        <v>9</v>
      </c>
      <c r="I33" s="166">
        <v>6</v>
      </c>
      <c r="J33" s="166">
        <v>9</v>
      </c>
      <c r="K33" s="166"/>
      <c r="L33" s="166">
        <v>11</v>
      </c>
      <c r="M33" s="166">
        <v>8</v>
      </c>
      <c r="N33" s="166">
        <v>9</v>
      </c>
      <c r="O33" s="166">
        <v>10</v>
      </c>
      <c r="P33" s="166">
        <v>9</v>
      </c>
      <c r="Q33" s="166"/>
      <c r="R33" s="167"/>
      <c r="S33" s="171">
        <f t="shared" si="0"/>
        <v>83</v>
      </c>
      <c r="T33" s="18"/>
      <c r="U33" s="356">
        <v>16</v>
      </c>
      <c r="V33" s="27">
        <f t="shared" si="1"/>
        <v>27</v>
      </c>
      <c r="W33" s="28" t="s">
        <v>33</v>
      </c>
    </row>
    <row r="34" spans="1:23" s="1" customFormat="1" ht="16.5" customHeight="1" x14ac:dyDescent="0.3">
      <c r="A34" s="326"/>
      <c r="B34" s="359"/>
      <c r="C34" s="354"/>
      <c r="D34" s="336"/>
      <c r="E34" s="164">
        <v>2</v>
      </c>
      <c r="F34" s="169" t="s">
        <v>28</v>
      </c>
      <c r="G34" s="141">
        <v>15</v>
      </c>
      <c r="H34" s="141">
        <v>10</v>
      </c>
      <c r="I34" s="141">
        <v>7</v>
      </c>
      <c r="J34" s="141">
        <v>9</v>
      </c>
      <c r="K34" s="141"/>
      <c r="L34" s="141">
        <v>12</v>
      </c>
      <c r="M34" s="141">
        <v>9</v>
      </c>
      <c r="N34" s="141">
        <v>10</v>
      </c>
      <c r="O34" s="141">
        <v>11</v>
      </c>
      <c r="P34" s="141">
        <v>9</v>
      </c>
      <c r="Q34" s="141"/>
      <c r="R34" s="170"/>
      <c r="S34" s="171">
        <f t="shared" si="0"/>
        <v>92</v>
      </c>
      <c r="T34" s="173">
        <f>IF(E33="",0,(SUM(S33+S34)))</f>
        <v>175</v>
      </c>
      <c r="U34" s="357"/>
      <c r="V34" s="29">
        <f t="shared" si="1"/>
        <v>32</v>
      </c>
      <c r="W34" s="30">
        <f>SUM(V33:V34)</f>
        <v>59</v>
      </c>
    </row>
    <row r="35" spans="1:23" ht="16.5" customHeight="1" x14ac:dyDescent="0.3">
      <c r="A35" s="324">
        <v>25</v>
      </c>
      <c r="B35" s="351">
        <v>16</v>
      </c>
      <c r="C35" s="353" t="s">
        <v>147</v>
      </c>
      <c r="D35" s="355" t="s">
        <v>148</v>
      </c>
      <c r="E35" s="164">
        <v>35</v>
      </c>
      <c r="F35" s="165" t="s">
        <v>27</v>
      </c>
      <c r="G35" s="166"/>
      <c r="H35" s="166">
        <v>11</v>
      </c>
      <c r="I35" s="166">
        <v>6</v>
      </c>
      <c r="J35" s="166">
        <v>9</v>
      </c>
      <c r="K35" s="166">
        <v>12</v>
      </c>
      <c r="L35" s="166">
        <v>14</v>
      </c>
      <c r="M35" s="166">
        <v>9</v>
      </c>
      <c r="N35" s="166">
        <v>9</v>
      </c>
      <c r="O35" s="166">
        <v>10</v>
      </c>
      <c r="P35" s="166">
        <v>10</v>
      </c>
      <c r="Q35" s="166"/>
      <c r="R35" s="167"/>
      <c r="S35" s="168">
        <f t="shared" ref="S35:S66" si="2">SUM(G35:Q35)-R35</f>
        <v>90</v>
      </c>
      <c r="T35" s="176"/>
      <c r="U35" s="356">
        <v>17</v>
      </c>
      <c r="V35" s="27">
        <f t="shared" ref="V35:V66" si="3">SUM(G35:I35)</f>
        <v>17</v>
      </c>
      <c r="W35" s="28" t="s">
        <v>33</v>
      </c>
    </row>
    <row r="36" spans="1:23" ht="16.5" customHeight="1" x14ac:dyDescent="0.3">
      <c r="A36" s="326"/>
      <c r="B36" s="352"/>
      <c r="C36" s="354"/>
      <c r="D36" s="336"/>
      <c r="E36" s="164">
        <v>34</v>
      </c>
      <c r="F36" s="169" t="s">
        <v>28</v>
      </c>
      <c r="G36" s="141"/>
      <c r="H36" s="141">
        <v>11</v>
      </c>
      <c r="I36" s="141">
        <v>7</v>
      </c>
      <c r="J36" s="141">
        <v>9</v>
      </c>
      <c r="K36" s="141"/>
      <c r="L36" s="141">
        <v>14</v>
      </c>
      <c r="M36" s="141">
        <v>9</v>
      </c>
      <c r="N36" s="141">
        <v>10</v>
      </c>
      <c r="O36" s="141">
        <v>11</v>
      </c>
      <c r="P36" s="141">
        <v>11</v>
      </c>
      <c r="Q36" s="141"/>
      <c r="R36" s="170"/>
      <c r="S36" s="177">
        <f t="shared" si="2"/>
        <v>82</v>
      </c>
      <c r="T36" s="172">
        <f>IF(E35="",0,(SUM(S35+S36+T35)))</f>
        <v>172</v>
      </c>
      <c r="U36" s="357"/>
      <c r="V36" s="29">
        <f t="shared" si="3"/>
        <v>18</v>
      </c>
      <c r="W36" s="30">
        <f>SUM(V35:V36)</f>
        <v>35</v>
      </c>
    </row>
    <row r="37" spans="1:23" ht="16.5" customHeight="1" x14ac:dyDescent="0.3">
      <c r="A37" s="324">
        <v>38</v>
      </c>
      <c r="B37" s="351">
        <v>18</v>
      </c>
      <c r="C37" s="353" t="s">
        <v>134</v>
      </c>
      <c r="D37" s="355" t="s">
        <v>135</v>
      </c>
      <c r="E37" s="164">
        <v>63</v>
      </c>
      <c r="F37" s="165" t="s">
        <v>27</v>
      </c>
      <c r="G37" s="166"/>
      <c r="H37" s="166">
        <v>9</v>
      </c>
      <c r="I37" s="166">
        <v>7</v>
      </c>
      <c r="J37" s="166">
        <v>9</v>
      </c>
      <c r="K37" s="166"/>
      <c r="L37" s="166">
        <v>14</v>
      </c>
      <c r="M37" s="166">
        <v>9</v>
      </c>
      <c r="N37" s="166">
        <v>9</v>
      </c>
      <c r="O37" s="166">
        <v>11</v>
      </c>
      <c r="P37" s="166">
        <v>10</v>
      </c>
      <c r="Q37" s="166"/>
      <c r="R37" s="167"/>
      <c r="S37" s="168">
        <f t="shared" si="2"/>
        <v>78</v>
      </c>
      <c r="T37" s="176"/>
      <c r="U37" s="356">
        <v>18</v>
      </c>
      <c r="V37" s="27">
        <f t="shared" si="3"/>
        <v>16</v>
      </c>
      <c r="W37" s="28" t="s">
        <v>33</v>
      </c>
    </row>
    <row r="38" spans="1:23" ht="16.5" customHeight="1" x14ac:dyDescent="0.3">
      <c r="A38" s="326"/>
      <c r="B38" s="352"/>
      <c r="C38" s="354"/>
      <c r="D38" s="336"/>
      <c r="E38" s="164">
        <v>127</v>
      </c>
      <c r="F38" s="169" t="s">
        <v>28</v>
      </c>
      <c r="G38" s="141">
        <v>17</v>
      </c>
      <c r="H38" s="141"/>
      <c r="I38" s="141">
        <v>7</v>
      </c>
      <c r="J38" s="141">
        <v>10</v>
      </c>
      <c r="K38" s="141"/>
      <c r="L38" s="141">
        <v>13</v>
      </c>
      <c r="M38" s="141">
        <v>10</v>
      </c>
      <c r="N38" s="141">
        <v>9</v>
      </c>
      <c r="O38" s="141">
        <v>11</v>
      </c>
      <c r="P38" s="141">
        <v>9</v>
      </c>
      <c r="Q38" s="141"/>
      <c r="R38" s="170"/>
      <c r="S38" s="177">
        <f t="shared" si="2"/>
        <v>86</v>
      </c>
      <c r="T38" s="172">
        <f>IF(E37="",0,(SUM(S37+S38+T37)))</f>
        <v>164</v>
      </c>
      <c r="U38" s="357"/>
      <c r="V38" s="29">
        <f t="shared" si="3"/>
        <v>24</v>
      </c>
      <c r="W38" s="30">
        <f>SUM(V37:V38)</f>
        <v>40</v>
      </c>
    </row>
    <row r="39" spans="1:23" ht="16.5" customHeight="1" x14ac:dyDescent="0.3">
      <c r="A39" s="324">
        <v>26</v>
      </c>
      <c r="B39" s="351">
        <v>16</v>
      </c>
      <c r="C39" s="353" t="s">
        <v>147</v>
      </c>
      <c r="D39" s="355" t="s">
        <v>148</v>
      </c>
      <c r="E39" s="164">
        <v>118</v>
      </c>
      <c r="F39" s="165" t="s">
        <v>27</v>
      </c>
      <c r="G39" s="166"/>
      <c r="H39" s="166">
        <v>10</v>
      </c>
      <c r="I39" s="166">
        <v>6</v>
      </c>
      <c r="J39" s="166">
        <v>9</v>
      </c>
      <c r="K39" s="166"/>
      <c r="L39" s="166">
        <v>14</v>
      </c>
      <c r="M39" s="166">
        <v>9</v>
      </c>
      <c r="N39" s="166">
        <v>10</v>
      </c>
      <c r="O39" s="166">
        <v>10</v>
      </c>
      <c r="P39" s="166">
        <v>10</v>
      </c>
      <c r="Q39" s="166"/>
      <c r="R39" s="167"/>
      <c r="S39" s="168">
        <f t="shared" si="2"/>
        <v>78</v>
      </c>
      <c r="T39" s="176"/>
      <c r="U39" s="356">
        <v>19</v>
      </c>
      <c r="V39" s="27">
        <f t="shared" si="3"/>
        <v>16</v>
      </c>
      <c r="W39" s="28" t="s">
        <v>33</v>
      </c>
    </row>
    <row r="40" spans="1:23" ht="16.5" customHeight="1" x14ac:dyDescent="0.3">
      <c r="A40" s="326"/>
      <c r="B40" s="352"/>
      <c r="C40" s="354"/>
      <c r="D40" s="336"/>
      <c r="E40" s="164">
        <v>119</v>
      </c>
      <c r="F40" s="169" t="s">
        <v>28</v>
      </c>
      <c r="G40" s="141"/>
      <c r="H40" s="141">
        <v>12</v>
      </c>
      <c r="I40" s="141">
        <v>7</v>
      </c>
      <c r="J40" s="141">
        <v>9</v>
      </c>
      <c r="K40" s="141"/>
      <c r="L40" s="141">
        <v>14</v>
      </c>
      <c r="M40" s="141">
        <v>9</v>
      </c>
      <c r="N40" s="141">
        <v>10</v>
      </c>
      <c r="O40" s="141">
        <v>11</v>
      </c>
      <c r="P40" s="141">
        <v>11</v>
      </c>
      <c r="Q40" s="141"/>
      <c r="R40" s="170"/>
      <c r="S40" s="177">
        <f t="shared" si="2"/>
        <v>83</v>
      </c>
      <c r="T40" s="172">
        <f>IF(E39="",0,(SUM(S39+S40+T39)))</f>
        <v>161</v>
      </c>
      <c r="U40" s="357"/>
      <c r="V40" s="29">
        <f t="shared" si="3"/>
        <v>19</v>
      </c>
      <c r="W40" s="30">
        <f>SUM(V39:V40)</f>
        <v>35</v>
      </c>
    </row>
    <row r="41" spans="1:23" ht="16.5" customHeight="1" x14ac:dyDescent="0.3">
      <c r="A41" s="324">
        <v>37</v>
      </c>
      <c r="B41" s="351">
        <v>18</v>
      </c>
      <c r="C41" s="353" t="s">
        <v>134</v>
      </c>
      <c r="D41" s="355" t="s">
        <v>135</v>
      </c>
      <c r="E41" s="164">
        <v>32</v>
      </c>
      <c r="F41" s="165" t="s">
        <v>27</v>
      </c>
      <c r="G41" s="166"/>
      <c r="H41" s="166"/>
      <c r="I41" s="166"/>
      <c r="J41" s="166">
        <v>9</v>
      </c>
      <c r="K41" s="166">
        <v>9</v>
      </c>
      <c r="L41" s="166">
        <v>13</v>
      </c>
      <c r="M41" s="166">
        <v>9</v>
      </c>
      <c r="N41" s="166">
        <v>9</v>
      </c>
      <c r="O41" s="166">
        <v>10</v>
      </c>
      <c r="P41" s="166">
        <v>10</v>
      </c>
      <c r="Q41" s="166"/>
      <c r="R41" s="167"/>
      <c r="S41" s="168">
        <f t="shared" si="2"/>
        <v>69</v>
      </c>
      <c r="T41" s="176"/>
      <c r="U41" s="356">
        <v>20</v>
      </c>
      <c r="V41" s="27">
        <f t="shared" si="3"/>
        <v>0</v>
      </c>
      <c r="W41" s="28" t="s">
        <v>33</v>
      </c>
    </row>
    <row r="42" spans="1:23" ht="16.5" customHeight="1" x14ac:dyDescent="0.3">
      <c r="A42" s="326"/>
      <c r="B42" s="352"/>
      <c r="C42" s="354"/>
      <c r="D42" s="336"/>
      <c r="E42" s="164">
        <v>77</v>
      </c>
      <c r="F42" s="169" t="s">
        <v>28</v>
      </c>
      <c r="G42" s="141">
        <v>14</v>
      </c>
      <c r="H42" s="141"/>
      <c r="I42" s="141"/>
      <c r="J42" s="141">
        <v>10</v>
      </c>
      <c r="K42" s="141"/>
      <c r="L42" s="141">
        <v>14</v>
      </c>
      <c r="M42" s="141">
        <v>9</v>
      </c>
      <c r="N42" s="141">
        <v>9</v>
      </c>
      <c r="O42" s="141">
        <v>11</v>
      </c>
      <c r="P42" s="141">
        <v>10</v>
      </c>
      <c r="Q42" s="141"/>
      <c r="R42" s="170"/>
      <c r="S42" s="177">
        <f t="shared" si="2"/>
        <v>77</v>
      </c>
      <c r="T42" s="172">
        <f>IF(E41="",0,(SUM(S41+S42+T41)))</f>
        <v>146</v>
      </c>
      <c r="U42" s="357"/>
      <c r="V42" s="29">
        <f t="shared" si="3"/>
        <v>14</v>
      </c>
      <c r="W42" s="30">
        <f>SUM(V41:V42)</f>
        <v>14</v>
      </c>
    </row>
    <row r="43" spans="1:23" s="1" customFormat="1" ht="16.5" customHeight="1" x14ac:dyDescent="0.3">
      <c r="A43" s="324">
        <v>32</v>
      </c>
      <c r="B43" s="351">
        <v>9</v>
      </c>
      <c r="C43" s="353" t="s">
        <v>143</v>
      </c>
      <c r="D43" s="355" t="s">
        <v>144</v>
      </c>
      <c r="E43" s="164">
        <v>58</v>
      </c>
      <c r="F43" s="165" t="s">
        <v>27</v>
      </c>
      <c r="G43" s="166"/>
      <c r="H43" s="166"/>
      <c r="I43" s="166"/>
      <c r="J43" s="166">
        <v>8</v>
      </c>
      <c r="K43" s="166"/>
      <c r="L43" s="166">
        <v>11</v>
      </c>
      <c r="M43" s="166">
        <v>10</v>
      </c>
      <c r="N43" s="166">
        <v>9</v>
      </c>
      <c r="O43" s="166">
        <v>9</v>
      </c>
      <c r="P43" s="166">
        <v>8</v>
      </c>
      <c r="Q43" s="166"/>
      <c r="R43" s="167"/>
      <c r="S43" s="168">
        <f t="shared" si="2"/>
        <v>55</v>
      </c>
      <c r="T43" s="18"/>
      <c r="U43" s="356">
        <v>21</v>
      </c>
      <c r="V43" s="27">
        <f t="shared" si="3"/>
        <v>0</v>
      </c>
      <c r="W43" s="28" t="s">
        <v>33</v>
      </c>
    </row>
    <row r="44" spans="1:23" s="1" customFormat="1" ht="16.5" customHeight="1" x14ac:dyDescent="0.3">
      <c r="A44" s="326"/>
      <c r="B44" s="352"/>
      <c r="C44" s="354"/>
      <c r="D44" s="336"/>
      <c r="E44" s="164">
        <v>66</v>
      </c>
      <c r="F44" s="169" t="s">
        <v>28</v>
      </c>
      <c r="G44" s="141"/>
      <c r="H44" s="141"/>
      <c r="I44" s="141">
        <v>6</v>
      </c>
      <c r="J44" s="141">
        <v>9</v>
      </c>
      <c r="K44" s="141"/>
      <c r="L44" s="141">
        <v>12</v>
      </c>
      <c r="M44" s="141">
        <v>10</v>
      </c>
      <c r="N44" s="141">
        <v>10</v>
      </c>
      <c r="O44" s="141">
        <v>10</v>
      </c>
      <c r="P44" s="141">
        <v>9</v>
      </c>
      <c r="Q44" s="141"/>
      <c r="R44" s="170"/>
      <c r="S44" s="168">
        <f t="shared" si="2"/>
        <v>66</v>
      </c>
      <c r="T44" s="172">
        <f>IF(E43="",0,(SUM(S43+S44)))</f>
        <v>121</v>
      </c>
      <c r="U44" s="357"/>
      <c r="V44" s="29">
        <f t="shared" si="3"/>
        <v>6</v>
      </c>
      <c r="W44" s="30">
        <f>SUM(V43:V44)</f>
        <v>6</v>
      </c>
    </row>
    <row r="45" spans="1:23" s="1" customFormat="1" ht="16.5" customHeight="1" x14ac:dyDescent="0.3">
      <c r="A45" s="324">
        <v>19</v>
      </c>
      <c r="B45" s="351">
        <v>8</v>
      </c>
      <c r="C45" s="353" t="s">
        <v>149</v>
      </c>
      <c r="D45" s="355" t="s">
        <v>150</v>
      </c>
      <c r="E45" s="164">
        <v>15</v>
      </c>
      <c r="F45" s="165" t="s">
        <v>27</v>
      </c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7"/>
      <c r="S45" s="168">
        <f t="shared" si="2"/>
        <v>0</v>
      </c>
      <c r="T45" s="18"/>
      <c r="U45" s="356">
        <v>22</v>
      </c>
      <c r="V45" s="27">
        <f t="shared" si="3"/>
        <v>0</v>
      </c>
      <c r="W45" s="28" t="s">
        <v>33</v>
      </c>
    </row>
    <row r="46" spans="1:23" s="1" customFormat="1" ht="16.5" customHeight="1" x14ac:dyDescent="0.3">
      <c r="A46" s="326"/>
      <c r="B46" s="352"/>
      <c r="C46" s="354"/>
      <c r="D46" s="336"/>
      <c r="E46" s="164">
        <v>28</v>
      </c>
      <c r="F46" s="169" t="s">
        <v>28</v>
      </c>
      <c r="G46" s="141">
        <v>15</v>
      </c>
      <c r="H46" s="141">
        <v>11</v>
      </c>
      <c r="I46" s="141">
        <v>7</v>
      </c>
      <c r="J46" s="141">
        <v>9</v>
      </c>
      <c r="K46" s="141">
        <v>12</v>
      </c>
      <c r="L46" s="141">
        <v>13</v>
      </c>
      <c r="M46" s="141">
        <v>9</v>
      </c>
      <c r="N46" s="141">
        <v>9</v>
      </c>
      <c r="O46" s="141">
        <v>10</v>
      </c>
      <c r="P46" s="141">
        <v>12</v>
      </c>
      <c r="Q46" s="141">
        <v>3</v>
      </c>
      <c r="R46" s="170"/>
      <c r="S46" s="168">
        <f t="shared" si="2"/>
        <v>110</v>
      </c>
      <c r="T46" s="172">
        <f>IF(E45="",0,(SUM(S45+S46)))</f>
        <v>110</v>
      </c>
      <c r="U46" s="357"/>
      <c r="V46" s="29">
        <f t="shared" si="3"/>
        <v>33</v>
      </c>
      <c r="W46" s="30">
        <f>SUM(V45:V46)</f>
        <v>33</v>
      </c>
    </row>
    <row r="47" spans="1:23" s="1" customFormat="1" ht="16.5" customHeight="1" x14ac:dyDescent="0.3">
      <c r="A47" s="324">
        <v>27</v>
      </c>
      <c r="B47" s="358">
        <v>4</v>
      </c>
      <c r="C47" s="353" t="s">
        <v>112</v>
      </c>
      <c r="D47" s="355" t="s">
        <v>164</v>
      </c>
      <c r="E47" s="164">
        <v>1</v>
      </c>
      <c r="F47" s="165" t="s">
        <v>27</v>
      </c>
      <c r="G47" s="166"/>
      <c r="H47" s="166">
        <v>9</v>
      </c>
      <c r="I47" s="166">
        <v>7</v>
      </c>
      <c r="J47" s="166">
        <v>8</v>
      </c>
      <c r="K47" s="166"/>
      <c r="L47" s="166">
        <v>12</v>
      </c>
      <c r="M47" s="166">
        <v>8</v>
      </c>
      <c r="N47" s="166">
        <v>9</v>
      </c>
      <c r="O47" s="166">
        <v>9</v>
      </c>
      <c r="P47" s="166">
        <v>9</v>
      </c>
      <c r="Q47" s="166"/>
      <c r="R47" s="167"/>
      <c r="S47" s="171">
        <f t="shared" si="2"/>
        <v>71</v>
      </c>
      <c r="T47" s="18"/>
      <c r="U47" s="356">
        <v>23</v>
      </c>
      <c r="V47" s="27">
        <f t="shared" si="3"/>
        <v>16</v>
      </c>
      <c r="W47" s="28" t="s">
        <v>33</v>
      </c>
    </row>
    <row r="48" spans="1:23" s="1" customFormat="1" ht="16.5" customHeight="1" x14ac:dyDescent="0.3">
      <c r="A48" s="326"/>
      <c r="B48" s="359"/>
      <c r="C48" s="354"/>
      <c r="D48" s="336"/>
      <c r="E48" s="164">
        <v>4</v>
      </c>
      <c r="F48" s="169" t="s">
        <v>28</v>
      </c>
      <c r="G48" s="141"/>
      <c r="H48" s="141"/>
      <c r="I48" s="141"/>
      <c r="J48" s="141">
        <v>8</v>
      </c>
      <c r="K48" s="141"/>
      <c r="L48" s="141">
        <v>11</v>
      </c>
      <c r="M48" s="141"/>
      <c r="N48" s="141"/>
      <c r="O48" s="141">
        <v>8</v>
      </c>
      <c r="P48" s="141">
        <v>9</v>
      </c>
      <c r="Q48" s="141"/>
      <c r="R48" s="170"/>
      <c r="S48" s="171">
        <f t="shared" si="2"/>
        <v>36</v>
      </c>
      <c r="T48" s="173">
        <f>IF(E47="",0,(SUM(S47+S48)))</f>
        <v>107</v>
      </c>
      <c r="U48" s="357"/>
      <c r="V48" s="29">
        <f t="shared" si="3"/>
        <v>0</v>
      </c>
      <c r="W48" s="30">
        <f>SUM(V47:V48)</f>
        <v>16</v>
      </c>
    </row>
    <row r="49" spans="1:23" ht="16.5" customHeight="1" x14ac:dyDescent="0.3">
      <c r="A49" s="324">
        <v>36</v>
      </c>
      <c r="B49" s="351">
        <v>19</v>
      </c>
      <c r="C49" s="353" t="s">
        <v>158</v>
      </c>
      <c r="D49" s="355" t="s">
        <v>165</v>
      </c>
      <c r="E49" s="164">
        <v>64</v>
      </c>
      <c r="F49" s="165" t="s">
        <v>27</v>
      </c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7"/>
      <c r="S49" s="168">
        <f t="shared" si="2"/>
        <v>0</v>
      </c>
      <c r="T49" s="176"/>
      <c r="U49" s="356">
        <v>24</v>
      </c>
      <c r="V49" s="27">
        <f t="shared" si="3"/>
        <v>0</v>
      </c>
      <c r="W49" s="28" t="s">
        <v>33</v>
      </c>
    </row>
    <row r="50" spans="1:23" ht="16.5" customHeight="1" x14ac:dyDescent="0.3">
      <c r="A50" s="326"/>
      <c r="B50" s="352"/>
      <c r="C50" s="354"/>
      <c r="D50" s="336"/>
      <c r="E50" s="164">
        <v>34</v>
      </c>
      <c r="F50" s="169" t="s">
        <v>28</v>
      </c>
      <c r="G50" s="141">
        <v>16</v>
      </c>
      <c r="H50" s="141">
        <v>12</v>
      </c>
      <c r="I50" s="141"/>
      <c r="J50" s="141">
        <v>9</v>
      </c>
      <c r="K50" s="141">
        <v>12</v>
      </c>
      <c r="L50" s="141">
        <v>13</v>
      </c>
      <c r="M50" s="141">
        <v>9</v>
      </c>
      <c r="N50" s="141">
        <v>10</v>
      </c>
      <c r="O50" s="141">
        <v>10</v>
      </c>
      <c r="P50" s="141">
        <v>9</v>
      </c>
      <c r="Q50" s="141">
        <v>3</v>
      </c>
      <c r="R50" s="170"/>
      <c r="S50" s="177">
        <f t="shared" si="2"/>
        <v>103</v>
      </c>
      <c r="T50" s="172">
        <f>IF(E49="",0,(SUM(S49+S50+T49)))</f>
        <v>103</v>
      </c>
      <c r="U50" s="357"/>
      <c r="V50" s="29">
        <f t="shared" si="3"/>
        <v>28</v>
      </c>
      <c r="W50" s="30">
        <f>SUM(V49:V50)</f>
        <v>28</v>
      </c>
    </row>
    <row r="51" spans="1:23" ht="16.5" customHeight="1" x14ac:dyDescent="0.3">
      <c r="A51" s="324">
        <v>7</v>
      </c>
      <c r="B51" s="351">
        <v>15</v>
      </c>
      <c r="C51" s="353" t="s">
        <v>160</v>
      </c>
      <c r="D51" s="355" t="s">
        <v>104</v>
      </c>
      <c r="E51" s="164">
        <v>69</v>
      </c>
      <c r="F51" s="165" t="s">
        <v>27</v>
      </c>
      <c r="G51" s="166">
        <v>14</v>
      </c>
      <c r="H51" s="166">
        <v>12</v>
      </c>
      <c r="I51" s="166">
        <v>6</v>
      </c>
      <c r="J51" s="166">
        <v>9</v>
      </c>
      <c r="K51" s="166">
        <v>9</v>
      </c>
      <c r="L51" s="166">
        <v>12</v>
      </c>
      <c r="M51" s="166">
        <v>9</v>
      </c>
      <c r="N51" s="166">
        <v>10</v>
      </c>
      <c r="O51" s="166">
        <v>10</v>
      </c>
      <c r="P51" s="166">
        <v>9</v>
      </c>
      <c r="Q51" s="166">
        <v>3</v>
      </c>
      <c r="R51" s="167"/>
      <c r="S51" s="168">
        <f t="shared" si="2"/>
        <v>103</v>
      </c>
      <c r="T51" s="176"/>
      <c r="U51" s="356">
        <v>25</v>
      </c>
      <c r="V51" s="27">
        <f t="shared" si="3"/>
        <v>32</v>
      </c>
      <c r="W51" s="28" t="s">
        <v>33</v>
      </c>
    </row>
    <row r="52" spans="1:23" ht="16.5" customHeight="1" x14ac:dyDescent="0.3">
      <c r="A52" s="326"/>
      <c r="B52" s="352"/>
      <c r="C52" s="354"/>
      <c r="D52" s="336"/>
      <c r="E52" s="164">
        <v>4</v>
      </c>
      <c r="F52" s="169" t="s">
        <v>28</v>
      </c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70"/>
      <c r="S52" s="177">
        <f t="shared" si="2"/>
        <v>0</v>
      </c>
      <c r="T52" s="172">
        <f>IF(E51="",0,(SUM(S51+S52+T51)))</f>
        <v>103</v>
      </c>
      <c r="U52" s="357"/>
      <c r="V52" s="29">
        <f t="shared" si="3"/>
        <v>0</v>
      </c>
      <c r="W52" s="30">
        <f>SUM(V51:V52)</f>
        <v>32</v>
      </c>
    </row>
    <row r="53" spans="1:23" s="1" customFormat="1" ht="16.5" customHeight="1" x14ac:dyDescent="0.3">
      <c r="A53" s="324">
        <v>28</v>
      </c>
      <c r="B53" s="358">
        <v>4</v>
      </c>
      <c r="C53" s="353" t="s">
        <v>112</v>
      </c>
      <c r="D53" s="355" t="s">
        <v>164</v>
      </c>
      <c r="E53" s="164">
        <v>15</v>
      </c>
      <c r="F53" s="165" t="s">
        <v>27</v>
      </c>
      <c r="G53" s="166"/>
      <c r="H53" s="166"/>
      <c r="I53" s="166"/>
      <c r="J53" s="166"/>
      <c r="K53" s="166">
        <v>9</v>
      </c>
      <c r="L53" s="166">
        <v>12</v>
      </c>
      <c r="M53" s="166">
        <v>8</v>
      </c>
      <c r="N53" s="166">
        <v>9</v>
      </c>
      <c r="O53" s="166">
        <v>9</v>
      </c>
      <c r="P53" s="166">
        <v>10</v>
      </c>
      <c r="Q53" s="166"/>
      <c r="R53" s="167"/>
      <c r="S53" s="168">
        <f t="shared" si="2"/>
        <v>57</v>
      </c>
      <c r="T53" s="18"/>
      <c r="U53" s="356">
        <v>26</v>
      </c>
      <c r="V53" s="27">
        <f t="shared" si="3"/>
        <v>0</v>
      </c>
      <c r="W53" s="28" t="s">
        <v>33</v>
      </c>
    </row>
    <row r="54" spans="1:23" s="1" customFormat="1" ht="16.5" customHeight="1" x14ac:dyDescent="0.3">
      <c r="A54" s="326"/>
      <c r="B54" s="359"/>
      <c r="C54" s="354"/>
      <c r="D54" s="336"/>
      <c r="E54" s="164">
        <v>18</v>
      </c>
      <c r="F54" s="169" t="s">
        <v>28</v>
      </c>
      <c r="G54" s="141"/>
      <c r="H54" s="141"/>
      <c r="I54" s="141">
        <v>6</v>
      </c>
      <c r="J54" s="141"/>
      <c r="K54" s="141">
        <v>10</v>
      </c>
      <c r="L54" s="141">
        <v>11</v>
      </c>
      <c r="M54" s="141"/>
      <c r="N54" s="141"/>
      <c r="O54" s="141">
        <v>8</v>
      </c>
      <c r="P54" s="141">
        <v>11</v>
      </c>
      <c r="Q54" s="141"/>
      <c r="R54" s="170"/>
      <c r="S54" s="168">
        <f t="shared" si="2"/>
        <v>46</v>
      </c>
      <c r="T54" s="173">
        <f>IF(E53="",0,(SUM(S53+S54)))</f>
        <v>103</v>
      </c>
      <c r="U54" s="357"/>
      <c r="V54" s="29">
        <f t="shared" si="3"/>
        <v>6</v>
      </c>
      <c r="W54" s="30">
        <f>SUM(V53:V54)</f>
        <v>6</v>
      </c>
    </row>
    <row r="55" spans="1:23" s="1" customFormat="1" ht="16.5" customHeight="1" x14ac:dyDescent="0.3">
      <c r="A55" s="324">
        <v>6</v>
      </c>
      <c r="B55" s="358">
        <v>10</v>
      </c>
      <c r="C55" s="353" t="s">
        <v>68</v>
      </c>
      <c r="D55" s="355" t="s">
        <v>69</v>
      </c>
      <c r="E55" s="164">
        <v>44</v>
      </c>
      <c r="F55" s="165" t="s">
        <v>27</v>
      </c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7"/>
      <c r="S55" s="168">
        <f t="shared" si="2"/>
        <v>0</v>
      </c>
      <c r="T55" s="176"/>
      <c r="U55" s="356">
        <v>27</v>
      </c>
      <c r="V55" s="27">
        <f t="shared" si="3"/>
        <v>0</v>
      </c>
      <c r="W55" s="28" t="s">
        <v>33</v>
      </c>
    </row>
    <row r="56" spans="1:23" s="1" customFormat="1" ht="16.5" customHeight="1" x14ac:dyDescent="0.3">
      <c r="A56" s="326"/>
      <c r="B56" s="359"/>
      <c r="C56" s="354"/>
      <c r="D56" s="336"/>
      <c r="E56" s="164">
        <v>7</v>
      </c>
      <c r="F56" s="169" t="s">
        <v>28</v>
      </c>
      <c r="G56" s="141">
        <v>16</v>
      </c>
      <c r="H56" s="141">
        <v>16</v>
      </c>
      <c r="I56" s="141">
        <v>7</v>
      </c>
      <c r="J56" s="141">
        <v>9</v>
      </c>
      <c r="K56" s="141"/>
      <c r="L56" s="141">
        <v>12</v>
      </c>
      <c r="M56" s="141">
        <v>9</v>
      </c>
      <c r="N56" s="141">
        <v>9</v>
      </c>
      <c r="O56" s="141">
        <v>10</v>
      </c>
      <c r="P56" s="141">
        <v>9</v>
      </c>
      <c r="Q56" s="141"/>
      <c r="R56" s="170"/>
      <c r="S56" s="168">
        <f t="shared" si="2"/>
        <v>97</v>
      </c>
      <c r="T56" s="172">
        <f>IF(E55="",0,(SUM(S55+S56+T55)))</f>
        <v>97</v>
      </c>
      <c r="U56" s="357"/>
      <c r="V56" s="29">
        <f t="shared" si="3"/>
        <v>39</v>
      </c>
      <c r="W56" s="30">
        <f>SUM(V55:V56)</f>
        <v>39</v>
      </c>
    </row>
    <row r="57" spans="1:23" s="1" customFormat="1" ht="16.5" customHeight="1" x14ac:dyDescent="0.3">
      <c r="A57" s="324">
        <v>23</v>
      </c>
      <c r="B57" s="351">
        <v>14</v>
      </c>
      <c r="C57" s="353" t="s">
        <v>168</v>
      </c>
      <c r="D57" s="355" t="s">
        <v>72</v>
      </c>
      <c r="E57" s="164">
        <v>7</v>
      </c>
      <c r="F57" s="165" t="s">
        <v>27</v>
      </c>
      <c r="G57" s="166">
        <v>16</v>
      </c>
      <c r="H57" s="166">
        <v>13</v>
      </c>
      <c r="I57" s="166">
        <v>6</v>
      </c>
      <c r="J57" s="166">
        <v>9</v>
      </c>
      <c r="K57" s="166"/>
      <c r="L57" s="166">
        <v>13</v>
      </c>
      <c r="M57" s="166">
        <v>9</v>
      </c>
      <c r="N57" s="166">
        <v>10</v>
      </c>
      <c r="O57" s="166">
        <v>11</v>
      </c>
      <c r="P57" s="166">
        <v>9</v>
      </c>
      <c r="Q57" s="166"/>
      <c r="R57" s="167"/>
      <c r="S57" s="168">
        <f t="shared" si="2"/>
        <v>96</v>
      </c>
      <c r="T57" s="176"/>
      <c r="U57" s="356">
        <v>28</v>
      </c>
      <c r="V57" s="27">
        <f t="shared" si="3"/>
        <v>35</v>
      </c>
      <c r="W57" s="28" t="s">
        <v>33</v>
      </c>
    </row>
    <row r="58" spans="1:23" s="1" customFormat="1" ht="16.5" customHeight="1" x14ac:dyDescent="0.3">
      <c r="A58" s="326"/>
      <c r="B58" s="352"/>
      <c r="C58" s="354"/>
      <c r="D58" s="336"/>
      <c r="E58" s="164">
        <v>6</v>
      </c>
      <c r="F58" s="169" t="s">
        <v>28</v>
      </c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70"/>
      <c r="S58" s="177">
        <f t="shared" si="2"/>
        <v>0</v>
      </c>
      <c r="T58" s="172">
        <f>IF(E57="",0,(SUM(S57+S58+T57)))</f>
        <v>96</v>
      </c>
      <c r="U58" s="357"/>
      <c r="V58" s="29">
        <f t="shared" si="3"/>
        <v>0</v>
      </c>
      <c r="W58" s="30">
        <f>SUM(V57:V58)</f>
        <v>35</v>
      </c>
    </row>
    <row r="59" spans="1:23" s="1" customFormat="1" ht="16.5" customHeight="1" x14ac:dyDescent="0.3">
      <c r="A59" s="324">
        <v>22</v>
      </c>
      <c r="B59" s="358">
        <v>12</v>
      </c>
      <c r="C59" s="353" t="s">
        <v>168</v>
      </c>
      <c r="D59" s="355" t="s">
        <v>72</v>
      </c>
      <c r="E59" s="164">
        <v>39</v>
      </c>
      <c r="F59" s="165" t="s">
        <v>27</v>
      </c>
      <c r="G59" s="166">
        <v>13</v>
      </c>
      <c r="H59" s="166">
        <v>9</v>
      </c>
      <c r="I59" s="166">
        <v>6</v>
      </c>
      <c r="J59" s="166">
        <v>9</v>
      </c>
      <c r="K59" s="166">
        <v>9</v>
      </c>
      <c r="L59" s="166">
        <v>12</v>
      </c>
      <c r="M59" s="166">
        <v>9</v>
      </c>
      <c r="N59" s="166">
        <v>9</v>
      </c>
      <c r="O59" s="166">
        <v>10</v>
      </c>
      <c r="P59" s="166">
        <v>9</v>
      </c>
      <c r="Q59" s="166"/>
      <c r="R59" s="167"/>
      <c r="S59" s="168">
        <f t="shared" si="2"/>
        <v>95</v>
      </c>
      <c r="T59" s="18"/>
      <c r="U59" s="356">
        <v>29</v>
      </c>
      <c r="V59" s="27">
        <f t="shared" si="3"/>
        <v>28</v>
      </c>
      <c r="W59" s="28" t="s">
        <v>33</v>
      </c>
    </row>
    <row r="60" spans="1:23" s="1" customFormat="1" ht="16.5" customHeight="1" x14ac:dyDescent="0.3">
      <c r="A60" s="326"/>
      <c r="B60" s="359"/>
      <c r="C60" s="354"/>
      <c r="D60" s="336"/>
      <c r="E60" s="164">
        <v>40</v>
      </c>
      <c r="F60" s="169" t="s">
        <v>28</v>
      </c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70"/>
      <c r="S60" s="171">
        <f t="shared" si="2"/>
        <v>0</v>
      </c>
      <c r="T60" s="173">
        <f>IF(E59="",0,(SUM(S59+S60)))</f>
        <v>95</v>
      </c>
      <c r="U60" s="357"/>
      <c r="V60" s="29">
        <f t="shared" si="3"/>
        <v>0</v>
      </c>
      <c r="W60" s="30">
        <f>SUM(V59:V60)</f>
        <v>28</v>
      </c>
    </row>
    <row r="61" spans="1:23" s="1" customFormat="1" ht="16.5" customHeight="1" x14ac:dyDescent="0.3">
      <c r="A61" s="324">
        <v>12</v>
      </c>
      <c r="B61" s="351">
        <v>2</v>
      </c>
      <c r="C61" s="353" t="s">
        <v>166</v>
      </c>
      <c r="D61" s="355" t="s">
        <v>163</v>
      </c>
      <c r="E61" s="164">
        <v>27</v>
      </c>
      <c r="F61" s="165" t="s">
        <v>27</v>
      </c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7"/>
      <c r="S61" s="171">
        <f t="shared" si="2"/>
        <v>0</v>
      </c>
      <c r="T61" s="18"/>
      <c r="U61" s="356">
        <v>30</v>
      </c>
      <c r="V61" s="27">
        <f t="shared" si="3"/>
        <v>0</v>
      </c>
      <c r="W61" s="28" t="s">
        <v>33</v>
      </c>
    </row>
    <row r="62" spans="1:23" s="1" customFormat="1" ht="16.5" customHeight="1" x14ac:dyDescent="0.3">
      <c r="A62" s="326"/>
      <c r="B62" s="352"/>
      <c r="C62" s="354"/>
      <c r="D62" s="336"/>
      <c r="E62" s="164">
        <v>81</v>
      </c>
      <c r="F62" s="169" t="s">
        <v>28</v>
      </c>
      <c r="G62" s="141">
        <v>20</v>
      </c>
      <c r="H62" s="141">
        <v>9</v>
      </c>
      <c r="I62" s="141">
        <v>6</v>
      </c>
      <c r="J62" s="141">
        <v>8</v>
      </c>
      <c r="K62" s="141"/>
      <c r="L62" s="141">
        <v>11</v>
      </c>
      <c r="M62" s="141">
        <v>9</v>
      </c>
      <c r="N62" s="141">
        <v>9</v>
      </c>
      <c r="O62" s="141">
        <v>9</v>
      </c>
      <c r="P62" s="141">
        <v>9</v>
      </c>
      <c r="Q62" s="141"/>
      <c r="R62" s="170"/>
      <c r="S62" s="171">
        <f t="shared" si="2"/>
        <v>90</v>
      </c>
      <c r="T62" s="172">
        <f>IF(E61="",0,(SUM(S61+S62)))</f>
        <v>90</v>
      </c>
      <c r="U62" s="357"/>
      <c r="V62" s="29">
        <f t="shared" si="3"/>
        <v>35</v>
      </c>
      <c r="W62" s="30">
        <f>SUM(V61:V62)</f>
        <v>35</v>
      </c>
    </row>
    <row r="63" spans="1:23" ht="16.5" customHeight="1" x14ac:dyDescent="0.3">
      <c r="A63" s="324">
        <v>15</v>
      </c>
      <c r="B63" s="351">
        <v>17</v>
      </c>
      <c r="C63" s="353" t="s">
        <v>167</v>
      </c>
      <c r="D63" s="355" t="s">
        <v>108</v>
      </c>
      <c r="E63" s="164">
        <v>133</v>
      </c>
      <c r="F63" s="165" t="s">
        <v>27</v>
      </c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7"/>
      <c r="S63" s="168">
        <f t="shared" si="2"/>
        <v>0</v>
      </c>
      <c r="T63" s="176"/>
      <c r="U63" s="356">
        <v>31</v>
      </c>
      <c r="V63" s="27">
        <f t="shared" si="3"/>
        <v>0</v>
      </c>
      <c r="W63" s="28" t="s">
        <v>33</v>
      </c>
    </row>
    <row r="64" spans="1:23" ht="16.5" customHeight="1" x14ac:dyDescent="0.3">
      <c r="A64" s="326"/>
      <c r="B64" s="352"/>
      <c r="C64" s="354"/>
      <c r="D64" s="336"/>
      <c r="E64" s="164">
        <v>121</v>
      </c>
      <c r="F64" s="169" t="s">
        <v>28</v>
      </c>
      <c r="G64" s="141">
        <v>14</v>
      </c>
      <c r="H64" s="141">
        <v>12</v>
      </c>
      <c r="I64" s="141"/>
      <c r="J64" s="141">
        <v>9</v>
      </c>
      <c r="K64" s="141"/>
      <c r="L64" s="141">
        <v>13</v>
      </c>
      <c r="M64" s="141">
        <v>10</v>
      </c>
      <c r="N64" s="141">
        <v>9</v>
      </c>
      <c r="O64" s="141">
        <v>11</v>
      </c>
      <c r="P64" s="141">
        <v>9</v>
      </c>
      <c r="Q64" s="141"/>
      <c r="R64" s="170"/>
      <c r="S64" s="177">
        <f t="shared" si="2"/>
        <v>87</v>
      </c>
      <c r="T64" s="172">
        <f>IF(E63="",0,(SUM(S63+S64+T63)))</f>
        <v>87</v>
      </c>
      <c r="U64" s="357"/>
      <c r="V64" s="29">
        <f t="shared" si="3"/>
        <v>26</v>
      </c>
      <c r="W64" s="30">
        <f>SUM(V63:V64)</f>
        <v>26</v>
      </c>
    </row>
    <row r="65" spans="1:23" ht="16.5" customHeight="1" x14ac:dyDescent="0.3">
      <c r="A65" s="351">
        <v>13</v>
      </c>
      <c r="B65" s="351">
        <v>5</v>
      </c>
      <c r="C65" s="353" t="s">
        <v>70</v>
      </c>
      <c r="D65" s="355" t="s">
        <v>71</v>
      </c>
      <c r="E65" s="164">
        <v>135</v>
      </c>
      <c r="F65" s="165" t="s">
        <v>27</v>
      </c>
      <c r="G65" s="166"/>
      <c r="H65" s="166">
        <v>10</v>
      </c>
      <c r="I65" s="166">
        <v>7</v>
      </c>
      <c r="J65" s="166">
        <v>9</v>
      </c>
      <c r="K65" s="166">
        <v>9</v>
      </c>
      <c r="L65" s="166">
        <v>12</v>
      </c>
      <c r="M65" s="166">
        <v>9</v>
      </c>
      <c r="N65" s="166">
        <v>9</v>
      </c>
      <c r="O65" s="166">
        <v>10</v>
      </c>
      <c r="P65" s="166">
        <v>10</v>
      </c>
      <c r="Q65" s="166"/>
      <c r="R65" s="167"/>
      <c r="S65" s="168">
        <f t="shared" si="2"/>
        <v>85</v>
      </c>
      <c r="T65" s="18"/>
      <c r="U65" s="356">
        <v>32</v>
      </c>
      <c r="V65" s="27">
        <f t="shared" si="3"/>
        <v>17</v>
      </c>
      <c r="W65" s="28" t="s">
        <v>33</v>
      </c>
    </row>
    <row r="66" spans="1:23" ht="16.5" customHeight="1" x14ac:dyDescent="0.3">
      <c r="A66" s="352"/>
      <c r="B66" s="352"/>
      <c r="C66" s="354"/>
      <c r="D66" s="336"/>
      <c r="E66" s="164">
        <v>136</v>
      </c>
      <c r="F66" s="169" t="s">
        <v>28</v>
      </c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70"/>
      <c r="S66" s="168">
        <f t="shared" si="2"/>
        <v>0</v>
      </c>
      <c r="T66" s="172">
        <f>IF(E65="",0,(SUM(S65+S66)))</f>
        <v>85</v>
      </c>
      <c r="U66" s="357"/>
      <c r="V66" s="29">
        <f t="shared" si="3"/>
        <v>0</v>
      </c>
      <c r="W66" s="30">
        <f>SUM(V65:V66)</f>
        <v>17</v>
      </c>
    </row>
    <row r="67" spans="1:23" s="1" customFormat="1" ht="16.5" customHeight="1" x14ac:dyDescent="0.3">
      <c r="A67" s="324">
        <v>1</v>
      </c>
      <c r="B67" s="351">
        <v>7</v>
      </c>
      <c r="C67" s="353" t="s">
        <v>162</v>
      </c>
      <c r="D67" s="355" t="s">
        <v>110</v>
      </c>
      <c r="E67" s="164">
        <v>88</v>
      </c>
      <c r="F67" s="165" t="s">
        <v>27</v>
      </c>
      <c r="G67" s="166"/>
      <c r="H67" s="166"/>
      <c r="I67" s="166"/>
      <c r="J67" s="166">
        <v>7</v>
      </c>
      <c r="K67" s="166"/>
      <c r="L67" s="166">
        <v>11</v>
      </c>
      <c r="M67" s="166">
        <v>8</v>
      </c>
      <c r="N67" s="166">
        <v>7</v>
      </c>
      <c r="O67" s="166">
        <v>8</v>
      </c>
      <c r="P67" s="166"/>
      <c r="Q67" s="166"/>
      <c r="R67" s="167"/>
      <c r="S67" s="168">
        <f t="shared" ref="S67:S72" si="4">SUM(G67:Q67)-R67</f>
        <v>41</v>
      </c>
      <c r="T67" s="175"/>
      <c r="U67" s="356">
        <v>33</v>
      </c>
      <c r="V67" s="27">
        <f t="shared" ref="V67:V72" si="5">SUM(G67:I67)</f>
        <v>0</v>
      </c>
      <c r="W67" s="28" t="s">
        <v>33</v>
      </c>
    </row>
    <row r="68" spans="1:23" s="1" customFormat="1" ht="16.5" customHeight="1" x14ac:dyDescent="0.3">
      <c r="A68" s="326"/>
      <c r="B68" s="352"/>
      <c r="C68" s="354"/>
      <c r="D68" s="336"/>
      <c r="E68" s="164">
        <v>62</v>
      </c>
      <c r="F68" s="169" t="s">
        <v>28</v>
      </c>
      <c r="G68" s="141"/>
      <c r="H68" s="141"/>
      <c r="I68" s="141"/>
      <c r="J68" s="141">
        <v>8</v>
      </c>
      <c r="K68" s="141"/>
      <c r="L68" s="141">
        <v>11</v>
      </c>
      <c r="M68" s="141"/>
      <c r="N68" s="141">
        <v>8</v>
      </c>
      <c r="O68" s="141">
        <v>8</v>
      </c>
      <c r="P68" s="141">
        <v>7</v>
      </c>
      <c r="Q68" s="141"/>
      <c r="R68" s="170"/>
      <c r="S68" s="168">
        <f t="shared" si="4"/>
        <v>42</v>
      </c>
      <c r="T68" s="172">
        <f>IF(E67="",0,(SUM(S67+S68+T67)))</f>
        <v>83</v>
      </c>
      <c r="U68" s="357"/>
      <c r="V68" s="29">
        <f t="shared" si="5"/>
        <v>0</v>
      </c>
      <c r="W68" s="30">
        <f>SUM(V67:V68)</f>
        <v>0</v>
      </c>
    </row>
    <row r="69" spans="1:23" s="1" customFormat="1" ht="16.5" customHeight="1" x14ac:dyDescent="0.3">
      <c r="A69" s="324">
        <v>31</v>
      </c>
      <c r="B69" s="351">
        <v>9</v>
      </c>
      <c r="C69" s="353" t="s">
        <v>143</v>
      </c>
      <c r="D69" s="355" t="s">
        <v>144</v>
      </c>
      <c r="E69" s="164">
        <v>57</v>
      </c>
      <c r="F69" s="165" t="s">
        <v>27</v>
      </c>
      <c r="G69" s="166"/>
      <c r="H69" s="166"/>
      <c r="I69" s="166"/>
      <c r="J69" s="166"/>
      <c r="K69" s="166">
        <v>9</v>
      </c>
      <c r="L69" s="166">
        <v>11</v>
      </c>
      <c r="M69" s="166"/>
      <c r="N69" s="166">
        <v>8</v>
      </c>
      <c r="O69" s="166">
        <v>9</v>
      </c>
      <c r="P69" s="166">
        <v>7</v>
      </c>
      <c r="Q69" s="166"/>
      <c r="R69" s="167"/>
      <c r="S69" s="168">
        <f t="shared" si="4"/>
        <v>44</v>
      </c>
      <c r="T69" s="176"/>
      <c r="U69" s="356">
        <v>34</v>
      </c>
      <c r="V69" s="27">
        <f t="shared" si="5"/>
        <v>0</v>
      </c>
      <c r="W69" s="28" t="s">
        <v>33</v>
      </c>
    </row>
    <row r="70" spans="1:23" s="1" customFormat="1" ht="16.5" customHeight="1" x14ac:dyDescent="0.3">
      <c r="A70" s="326"/>
      <c r="B70" s="352"/>
      <c r="C70" s="354"/>
      <c r="D70" s="336"/>
      <c r="E70" s="164">
        <v>69</v>
      </c>
      <c r="F70" s="169" t="s">
        <v>28</v>
      </c>
      <c r="G70" s="141"/>
      <c r="H70" s="141"/>
      <c r="I70" s="141"/>
      <c r="J70" s="141"/>
      <c r="K70" s="141">
        <v>9</v>
      </c>
      <c r="L70" s="141">
        <v>11</v>
      </c>
      <c r="M70" s="141">
        <v>9</v>
      </c>
      <c r="N70" s="141"/>
      <c r="O70" s="141">
        <v>8</v>
      </c>
      <c r="P70" s="141"/>
      <c r="Q70" s="141"/>
      <c r="R70" s="170"/>
      <c r="S70" s="168">
        <f t="shared" si="4"/>
        <v>37</v>
      </c>
      <c r="T70" s="172">
        <f>IF(E69="",0,(SUM(S69+S70+T69)))</f>
        <v>81</v>
      </c>
      <c r="U70" s="357"/>
      <c r="V70" s="29">
        <f t="shared" si="5"/>
        <v>0</v>
      </c>
      <c r="W70" s="30">
        <f>SUM(V69:V70)</f>
        <v>0</v>
      </c>
    </row>
    <row r="71" spans="1:23" s="1" customFormat="1" ht="16.5" customHeight="1" x14ac:dyDescent="0.3">
      <c r="A71" s="324">
        <v>30</v>
      </c>
      <c r="B71" s="358">
        <v>3</v>
      </c>
      <c r="C71" s="353" t="s">
        <v>112</v>
      </c>
      <c r="D71" s="355" t="s">
        <v>164</v>
      </c>
      <c r="E71" s="164">
        <v>7</v>
      </c>
      <c r="F71" s="165" t="s">
        <v>27</v>
      </c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7"/>
      <c r="S71" s="171">
        <f t="shared" si="4"/>
        <v>0</v>
      </c>
      <c r="T71" s="18"/>
      <c r="U71" s="356">
        <v>35</v>
      </c>
      <c r="V71" s="27">
        <f t="shared" si="5"/>
        <v>0</v>
      </c>
      <c r="W71" s="28" t="s">
        <v>33</v>
      </c>
    </row>
    <row r="72" spans="1:23" s="1" customFormat="1" ht="16.5" customHeight="1" x14ac:dyDescent="0.3">
      <c r="A72" s="326"/>
      <c r="B72" s="359"/>
      <c r="C72" s="354"/>
      <c r="D72" s="336"/>
      <c r="E72" s="164">
        <v>17</v>
      </c>
      <c r="F72" s="169" t="s">
        <v>28</v>
      </c>
      <c r="G72" s="141">
        <v>18</v>
      </c>
      <c r="H72" s="141">
        <v>11</v>
      </c>
      <c r="I72" s="141"/>
      <c r="J72" s="141"/>
      <c r="K72" s="141"/>
      <c r="L72" s="141">
        <v>11</v>
      </c>
      <c r="M72" s="141">
        <v>8</v>
      </c>
      <c r="N72" s="141">
        <v>8</v>
      </c>
      <c r="O72" s="141">
        <v>9</v>
      </c>
      <c r="P72" s="141"/>
      <c r="Q72" s="141"/>
      <c r="R72" s="170"/>
      <c r="S72" s="171">
        <f t="shared" si="4"/>
        <v>65</v>
      </c>
      <c r="T72" s="173">
        <f>IF(E71="",0,(SUM(S71+S72)))</f>
        <v>65</v>
      </c>
      <c r="U72" s="357"/>
      <c r="V72" s="29">
        <f t="shared" si="5"/>
        <v>29</v>
      </c>
      <c r="W72" s="30">
        <f>SUM(V71:V72)</f>
        <v>29</v>
      </c>
    </row>
    <row r="73" spans="1:23" s="1" customFormat="1" ht="16.5" customHeight="1" x14ac:dyDescent="0.3">
      <c r="A73" s="324">
        <v>3</v>
      </c>
      <c r="B73" s="351">
        <v>1</v>
      </c>
      <c r="C73" s="353" t="s">
        <v>162</v>
      </c>
      <c r="D73" s="355" t="s">
        <v>110</v>
      </c>
      <c r="E73" s="164">
        <v>181</v>
      </c>
      <c r="F73" s="165" t="s">
        <v>27</v>
      </c>
      <c r="G73" s="166">
        <v>12</v>
      </c>
      <c r="H73" s="166" t="s">
        <v>159</v>
      </c>
      <c r="I73" s="166">
        <v>7</v>
      </c>
      <c r="J73" s="166">
        <v>9</v>
      </c>
      <c r="K73" s="166"/>
      <c r="L73" s="166">
        <v>11</v>
      </c>
      <c r="M73" s="166"/>
      <c r="N73" s="166"/>
      <c r="O73" s="166">
        <v>9</v>
      </c>
      <c r="P73" s="166">
        <v>10</v>
      </c>
      <c r="Q73" s="166"/>
      <c r="R73" s="167"/>
      <c r="S73" s="168">
        <f t="shared" ref="S73:S78" si="6">SUM(G73:Q73)-R73</f>
        <v>58</v>
      </c>
      <c r="T73" s="18"/>
      <c r="U73" s="356">
        <v>36</v>
      </c>
      <c r="V73" s="27">
        <f t="shared" ref="V73:V78" si="7">SUM(G73:I73)</f>
        <v>19</v>
      </c>
      <c r="W73" s="28" t="s">
        <v>33</v>
      </c>
    </row>
    <row r="74" spans="1:23" s="1" customFormat="1" ht="16.5" customHeight="1" x14ac:dyDescent="0.3">
      <c r="A74" s="326"/>
      <c r="B74" s="352"/>
      <c r="C74" s="354"/>
      <c r="D74" s="336"/>
      <c r="E74" s="164">
        <v>101</v>
      </c>
      <c r="F74" s="169" t="s">
        <v>28</v>
      </c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70"/>
      <c r="S74" s="171">
        <f t="shared" si="6"/>
        <v>0</v>
      </c>
      <c r="T74" s="172">
        <f>IF(E73="",0,(SUM(S73+S74)))</f>
        <v>58</v>
      </c>
      <c r="U74" s="357"/>
      <c r="V74" s="29">
        <f t="shared" si="7"/>
        <v>0</v>
      </c>
      <c r="W74" s="30">
        <f>SUM(V73:V74)</f>
        <v>19</v>
      </c>
    </row>
    <row r="75" spans="1:23" s="1" customFormat="1" ht="19.5" customHeight="1" x14ac:dyDescent="0.3">
      <c r="A75" s="324">
        <v>2</v>
      </c>
      <c r="B75" s="358">
        <v>7</v>
      </c>
      <c r="C75" s="353" t="s">
        <v>162</v>
      </c>
      <c r="D75" s="355" t="s">
        <v>110</v>
      </c>
      <c r="E75" s="164">
        <v>105</v>
      </c>
      <c r="F75" s="165" t="s">
        <v>27</v>
      </c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7"/>
      <c r="S75" s="168">
        <f>SUM(G75:Q75)-R75</f>
        <v>0</v>
      </c>
      <c r="T75" s="18"/>
      <c r="U75" s="356">
        <v>37</v>
      </c>
      <c r="V75" s="27">
        <f>SUM(G75:I75)</f>
        <v>0</v>
      </c>
      <c r="W75" s="28" t="s">
        <v>33</v>
      </c>
    </row>
    <row r="76" spans="1:23" s="1" customFormat="1" ht="16.5" customHeight="1" x14ac:dyDescent="0.3">
      <c r="A76" s="326"/>
      <c r="B76" s="359"/>
      <c r="C76" s="354"/>
      <c r="D76" s="336"/>
      <c r="E76" s="164">
        <v>45</v>
      </c>
      <c r="F76" s="169" t="s">
        <v>28</v>
      </c>
      <c r="G76" s="141"/>
      <c r="H76" s="141"/>
      <c r="I76" s="141"/>
      <c r="J76" s="141">
        <v>8</v>
      </c>
      <c r="K76" s="141"/>
      <c r="L76" s="141">
        <v>11</v>
      </c>
      <c r="M76" s="141"/>
      <c r="N76" s="141">
        <v>8</v>
      </c>
      <c r="O76" s="141">
        <v>8</v>
      </c>
      <c r="P76" s="141">
        <v>7</v>
      </c>
      <c r="Q76" s="141"/>
      <c r="R76" s="170"/>
      <c r="S76" s="168">
        <f>SUM(G76:Q76)-R76</f>
        <v>42</v>
      </c>
      <c r="T76" s="173">
        <f>IF(E75="",0,(SUM(S75+S76)))</f>
        <v>42</v>
      </c>
      <c r="U76" s="357"/>
      <c r="V76" s="29">
        <f>SUM(G76:I76)</f>
        <v>0</v>
      </c>
      <c r="W76" s="30">
        <f>SUM(V75:V76)</f>
        <v>0</v>
      </c>
    </row>
    <row r="77" spans="1:23" s="1" customFormat="1" ht="16.5" customHeight="1" x14ac:dyDescent="0.3">
      <c r="A77" s="324">
        <v>4</v>
      </c>
      <c r="B77" s="351">
        <v>1</v>
      </c>
      <c r="C77" s="353" t="s">
        <v>162</v>
      </c>
      <c r="D77" s="355" t="s">
        <v>110</v>
      </c>
      <c r="E77" s="164">
        <v>198</v>
      </c>
      <c r="F77" s="165" t="s">
        <v>27</v>
      </c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7"/>
      <c r="S77" s="168">
        <f t="shared" si="6"/>
        <v>0</v>
      </c>
      <c r="T77" s="18"/>
      <c r="U77" s="356">
        <v>38</v>
      </c>
      <c r="V77" s="27">
        <f t="shared" si="7"/>
        <v>0</v>
      </c>
      <c r="W77" s="28" t="s">
        <v>33</v>
      </c>
    </row>
    <row r="78" spans="1:23" s="1" customFormat="1" ht="16.5" customHeight="1" x14ac:dyDescent="0.3">
      <c r="A78" s="326"/>
      <c r="B78" s="352"/>
      <c r="C78" s="354"/>
      <c r="D78" s="336"/>
      <c r="E78" s="164">
        <v>38</v>
      </c>
      <c r="F78" s="169" t="s">
        <v>28</v>
      </c>
      <c r="G78" s="141"/>
      <c r="H78" s="141"/>
      <c r="I78" s="141">
        <v>7</v>
      </c>
      <c r="J78" s="141"/>
      <c r="K78" s="141"/>
      <c r="L78" s="141">
        <v>11</v>
      </c>
      <c r="M78" s="141"/>
      <c r="N78" s="141"/>
      <c r="O78" s="141">
        <v>8</v>
      </c>
      <c r="P78" s="141">
        <v>7</v>
      </c>
      <c r="Q78" s="141"/>
      <c r="R78" s="170"/>
      <c r="S78" s="171">
        <f t="shared" si="6"/>
        <v>33</v>
      </c>
      <c r="T78" s="172">
        <f>IF(E77="",0,(SUM(S77+S78)))</f>
        <v>33</v>
      </c>
      <c r="U78" s="357"/>
      <c r="V78" s="29">
        <f t="shared" si="7"/>
        <v>7</v>
      </c>
      <c r="W78" s="30">
        <f>SUM(V77:V78)</f>
        <v>7</v>
      </c>
    </row>
  </sheetData>
  <mergeCells count="191">
    <mergeCell ref="U63:U64"/>
    <mergeCell ref="A63:A64"/>
    <mergeCell ref="B63:B64"/>
    <mergeCell ref="C63:C64"/>
    <mergeCell ref="D63:D64"/>
    <mergeCell ref="A41:A42"/>
    <mergeCell ref="U17:U18"/>
    <mergeCell ref="U19:U20"/>
    <mergeCell ref="U51:U52"/>
    <mergeCell ref="U35:U36"/>
    <mergeCell ref="U39:U40"/>
    <mergeCell ref="U21:U22"/>
    <mergeCell ref="U49:U50"/>
    <mergeCell ref="U37:U38"/>
    <mergeCell ref="U41:U42"/>
    <mergeCell ref="U31:U32"/>
    <mergeCell ref="D21:D22"/>
    <mergeCell ref="A51:A52"/>
    <mergeCell ref="B51:B52"/>
    <mergeCell ref="C51:C52"/>
    <mergeCell ref="D51:D52"/>
    <mergeCell ref="A35:A36"/>
    <mergeCell ref="B35:B36"/>
    <mergeCell ref="A49:A50"/>
    <mergeCell ref="B49:B50"/>
    <mergeCell ref="C49:C50"/>
    <mergeCell ref="D49:D50"/>
    <mergeCell ref="A37:A38"/>
    <mergeCell ref="B37:B38"/>
    <mergeCell ref="C37:C38"/>
    <mergeCell ref="D37:D38"/>
    <mergeCell ref="A39:A40"/>
    <mergeCell ref="B39:B40"/>
    <mergeCell ref="B41:B42"/>
    <mergeCell ref="C41:C42"/>
    <mergeCell ref="D41:D42"/>
    <mergeCell ref="A31:A32"/>
    <mergeCell ref="B31:B32"/>
    <mergeCell ref="C31:C32"/>
    <mergeCell ref="D31:D32"/>
    <mergeCell ref="A59:A60"/>
    <mergeCell ref="B59:B60"/>
    <mergeCell ref="C59:C60"/>
    <mergeCell ref="D59:D60"/>
    <mergeCell ref="U59:U60"/>
    <mergeCell ref="A53:A54"/>
    <mergeCell ref="A13:A14"/>
    <mergeCell ref="B13:B14"/>
    <mergeCell ref="C13:C14"/>
    <mergeCell ref="D13:D14"/>
    <mergeCell ref="U13:U14"/>
    <mergeCell ref="A15:A16"/>
    <mergeCell ref="B15:B16"/>
    <mergeCell ref="C15:C16"/>
    <mergeCell ref="D15:D16"/>
    <mergeCell ref="U15:U16"/>
    <mergeCell ref="A57:A58"/>
    <mergeCell ref="B57:B58"/>
    <mergeCell ref="C57:C58"/>
    <mergeCell ref="D57:D58"/>
    <mergeCell ref="U57:U58"/>
    <mergeCell ref="D35:D36"/>
    <mergeCell ref="A17:A18"/>
    <mergeCell ref="B17:B18"/>
    <mergeCell ref="A55:A56"/>
    <mergeCell ref="B55:B56"/>
    <mergeCell ref="C55:C56"/>
    <mergeCell ref="D55:D56"/>
    <mergeCell ref="U55:U56"/>
    <mergeCell ref="A9:A10"/>
    <mergeCell ref="B9:B10"/>
    <mergeCell ref="C9:C10"/>
    <mergeCell ref="D9:D10"/>
    <mergeCell ref="U9:U10"/>
    <mergeCell ref="A29:A30"/>
    <mergeCell ref="B29:B30"/>
    <mergeCell ref="C29:C30"/>
    <mergeCell ref="D29:D30"/>
    <mergeCell ref="U29:U30"/>
    <mergeCell ref="B33:B34"/>
    <mergeCell ref="C33:C34"/>
    <mergeCell ref="D33:D34"/>
    <mergeCell ref="U33:U34"/>
    <mergeCell ref="A11:A12"/>
    <mergeCell ref="B11:B12"/>
    <mergeCell ref="C11:C12"/>
    <mergeCell ref="D11:D12"/>
    <mergeCell ref="U11:U12"/>
    <mergeCell ref="D45:D46"/>
    <mergeCell ref="U45:U46"/>
    <mergeCell ref="A27:A28"/>
    <mergeCell ref="B27:B28"/>
    <mergeCell ref="C27:C28"/>
    <mergeCell ref="D27:D28"/>
    <mergeCell ref="U27:U28"/>
    <mergeCell ref="A43:A44"/>
    <mergeCell ref="B43:B44"/>
    <mergeCell ref="C43:C44"/>
    <mergeCell ref="D43:D44"/>
    <mergeCell ref="U43:U44"/>
    <mergeCell ref="A33:A34"/>
    <mergeCell ref="C39:C40"/>
    <mergeCell ref="D39:D40"/>
    <mergeCell ref="C35:C36"/>
    <mergeCell ref="A75:A76"/>
    <mergeCell ref="B75:B76"/>
    <mergeCell ref="C75:C76"/>
    <mergeCell ref="D75:D76"/>
    <mergeCell ref="U75:U76"/>
    <mergeCell ref="A67:A68"/>
    <mergeCell ref="B67:B68"/>
    <mergeCell ref="C67:C68"/>
    <mergeCell ref="D67:D68"/>
    <mergeCell ref="U67:U68"/>
    <mergeCell ref="A69:A70"/>
    <mergeCell ref="B69:B70"/>
    <mergeCell ref="C69:C70"/>
    <mergeCell ref="D69:D70"/>
    <mergeCell ref="U69:U70"/>
    <mergeCell ref="A23:A24"/>
    <mergeCell ref="B23:B24"/>
    <mergeCell ref="C23:C24"/>
    <mergeCell ref="D23:D24"/>
    <mergeCell ref="U23:U24"/>
    <mergeCell ref="A3:A4"/>
    <mergeCell ref="B3:B4"/>
    <mergeCell ref="C3:C4"/>
    <mergeCell ref="D3:D4"/>
    <mergeCell ref="U3:U4"/>
    <mergeCell ref="A7:A8"/>
    <mergeCell ref="B7:B8"/>
    <mergeCell ref="C7:C8"/>
    <mergeCell ref="D7:D8"/>
    <mergeCell ref="U7:U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U25:U26"/>
    <mergeCell ref="A71:A72"/>
    <mergeCell ref="B71:B72"/>
    <mergeCell ref="C71:C72"/>
    <mergeCell ref="D71:D72"/>
    <mergeCell ref="U71:U72"/>
    <mergeCell ref="A47:A48"/>
    <mergeCell ref="B47:B48"/>
    <mergeCell ref="C47:C48"/>
    <mergeCell ref="D47:D48"/>
    <mergeCell ref="U47:U48"/>
    <mergeCell ref="B53:B54"/>
    <mergeCell ref="C53:C54"/>
    <mergeCell ref="D53:D54"/>
    <mergeCell ref="U53:U54"/>
    <mergeCell ref="A65:A66"/>
    <mergeCell ref="B65:B66"/>
    <mergeCell ref="C65:C66"/>
    <mergeCell ref="D65:D66"/>
    <mergeCell ref="U65:U66"/>
    <mergeCell ref="A61:A62"/>
    <mergeCell ref="A45:A46"/>
    <mergeCell ref="B45:B46"/>
    <mergeCell ref="C45:C46"/>
    <mergeCell ref="A1:W1"/>
    <mergeCell ref="A73:A74"/>
    <mergeCell ref="B73:B74"/>
    <mergeCell ref="C73:C74"/>
    <mergeCell ref="D73:D74"/>
    <mergeCell ref="U73:U74"/>
    <mergeCell ref="C77:C78"/>
    <mergeCell ref="D77:D78"/>
    <mergeCell ref="U77:U78"/>
    <mergeCell ref="A5:A6"/>
    <mergeCell ref="B5:B6"/>
    <mergeCell ref="C5:C6"/>
    <mergeCell ref="D5:D6"/>
    <mergeCell ref="U5:U6"/>
    <mergeCell ref="A77:A78"/>
    <mergeCell ref="B77:B78"/>
    <mergeCell ref="B61:B62"/>
    <mergeCell ref="C61:C62"/>
    <mergeCell ref="D61:D62"/>
    <mergeCell ref="U61:U62"/>
    <mergeCell ref="A25:A26"/>
    <mergeCell ref="B25:B26"/>
    <mergeCell ref="C25:C26"/>
    <mergeCell ref="D25:D26"/>
  </mergeCells>
  <phoneticPr fontId="0" type="noConversion"/>
  <printOptions gridLines="1"/>
  <pageMargins left="0.31496062992125984" right="0.15748031496062992" top="0.55118110236220474" bottom="0.55118110236220474" header="0.51181102362204722" footer="0.51181102362204722"/>
  <pageSetup paperSize="9" scale="85" fitToHeight="0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78"/>
  <sheetViews>
    <sheetView tabSelected="1" zoomScaleNormal="100" workbookViewId="0">
      <pane ySplit="1" topLeftCell="A2" activePane="bottomLeft" state="frozen"/>
      <selection pane="bottomLeft" sqref="A1:XFD2"/>
    </sheetView>
  </sheetViews>
  <sheetFormatPr defaultColWidth="9.109375" defaultRowHeight="15.75" customHeight="1" x14ac:dyDescent="0.3"/>
  <cols>
    <col min="1" max="1" width="11.5546875" style="148" bestFit="1" customWidth="1"/>
    <col min="2" max="2" width="7.6640625" style="148" bestFit="1" customWidth="1"/>
    <col min="3" max="3" width="30.88671875" style="194" customWidth="1"/>
    <col min="4" max="4" width="6.88671875" style="149" customWidth="1"/>
    <col min="5" max="5" width="7.33203125" style="195" bestFit="1" customWidth="1"/>
    <col min="6" max="16" width="4.6640625" style="148" customWidth="1"/>
    <col min="17" max="17" width="4.33203125" style="10" customWidth="1"/>
    <col min="18" max="18" width="5.88671875" style="196" customWidth="1"/>
    <col min="19" max="19" width="5.44140625" style="197" customWidth="1"/>
    <col min="20" max="20" width="12.44140625" style="198" bestFit="1" customWidth="1"/>
    <col min="21" max="16384" width="9.109375" style="1"/>
  </cols>
  <sheetData>
    <row r="1" spans="1:20" ht="30" x14ac:dyDescent="0.2">
      <c r="A1" s="327" t="s">
        <v>48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</row>
    <row r="2" spans="1:20" s="17" customFormat="1" ht="15.75" customHeight="1" x14ac:dyDescent="0.25">
      <c r="A2" s="20" t="s">
        <v>115</v>
      </c>
      <c r="B2" s="187" t="s">
        <v>116</v>
      </c>
      <c r="C2" s="188" t="s">
        <v>43</v>
      </c>
      <c r="D2" s="189" t="s">
        <v>30</v>
      </c>
      <c r="E2" s="190" t="s">
        <v>0</v>
      </c>
      <c r="F2" s="191" t="s">
        <v>2</v>
      </c>
      <c r="G2" s="191" t="s">
        <v>3</v>
      </c>
      <c r="H2" s="191" t="s">
        <v>4</v>
      </c>
      <c r="I2" s="191" t="s">
        <v>20</v>
      </c>
      <c r="J2" s="191" t="s">
        <v>5</v>
      </c>
      <c r="K2" s="191" t="s">
        <v>6</v>
      </c>
      <c r="L2" s="191" t="s">
        <v>7</v>
      </c>
      <c r="M2" s="191" t="s">
        <v>8</v>
      </c>
      <c r="N2" s="191" t="s">
        <v>19</v>
      </c>
      <c r="O2" s="191" t="s">
        <v>29</v>
      </c>
      <c r="P2" s="191" t="s">
        <v>17</v>
      </c>
      <c r="Q2" s="15" t="s">
        <v>9</v>
      </c>
      <c r="R2" s="192" t="s">
        <v>121</v>
      </c>
      <c r="S2" s="193" t="s">
        <v>10</v>
      </c>
      <c r="T2" s="133" t="s">
        <v>32</v>
      </c>
    </row>
    <row r="3" spans="1:20" ht="19.5" customHeight="1" x14ac:dyDescent="0.3">
      <c r="A3" s="272">
        <v>64</v>
      </c>
      <c r="B3" s="272">
        <v>9</v>
      </c>
      <c r="C3" s="274" t="s">
        <v>161</v>
      </c>
      <c r="D3" s="276" t="s">
        <v>140</v>
      </c>
      <c r="E3" s="275" t="s">
        <v>202</v>
      </c>
      <c r="F3" s="272">
        <v>18</v>
      </c>
      <c r="G3" s="272">
        <v>14</v>
      </c>
      <c r="H3" s="272">
        <v>7</v>
      </c>
      <c r="I3" s="272">
        <v>9</v>
      </c>
      <c r="J3" s="272">
        <v>12</v>
      </c>
      <c r="K3" s="272">
        <v>13</v>
      </c>
      <c r="L3" s="272">
        <v>9</v>
      </c>
      <c r="M3" s="272">
        <v>10</v>
      </c>
      <c r="N3" s="272">
        <v>10</v>
      </c>
      <c r="O3" s="272">
        <v>12</v>
      </c>
      <c r="P3" s="272">
        <v>3</v>
      </c>
      <c r="Q3" s="270"/>
      <c r="R3" s="273">
        <v>117</v>
      </c>
      <c r="S3" s="262">
        <v>1</v>
      </c>
      <c r="T3" s="31">
        <f t="shared" ref="T3:T34" si="0">SUM(F3:H3)</f>
        <v>39</v>
      </c>
    </row>
    <row r="4" spans="1:20" ht="19.5" customHeight="1" x14ac:dyDescent="0.3">
      <c r="A4" s="272">
        <v>52</v>
      </c>
      <c r="B4" s="272">
        <v>19</v>
      </c>
      <c r="C4" s="274" t="s">
        <v>234</v>
      </c>
      <c r="D4" s="271" t="s">
        <v>123</v>
      </c>
      <c r="E4" s="275" t="s">
        <v>183</v>
      </c>
      <c r="F4" s="272">
        <v>20</v>
      </c>
      <c r="G4" s="272">
        <v>10</v>
      </c>
      <c r="H4" s="272">
        <v>8</v>
      </c>
      <c r="I4" s="272">
        <v>8</v>
      </c>
      <c r="J4" s="272">
        <v>9</v>
      </c>
      <c r="K4" s="272">
        <v>13</v>
      </c>
      <c r="L4" s="272">
        <v>10</v>
      </c>
      <c r="M4" s="272">
        <v>9</v>
      </c>
      <c r="N4" s="272">
        <v>10</v>
      </c>
      <c r="O4" s="272">
        <v>11</v>
      </c>
      <c r="P4" s="272">
        <v>3</v>
      </c>
      <c r="Q4" s="270"/>
      <c r="R4" s="273">
        <v>111</v>
      </c>
      <c r="S4" s="262">
        <v>2</v>
      </c>
      <c r="T4" s="31">
        <f t="shared" si="0"/>
        <v>38</v>
      </c>
    </row>
    <row r="5" spans="1:20" ht="19.5" customHeight="1" x14ac:dyDescent="0.3">
      <c r="A5" s="272">
        <v>56</v>
      </c>
      <c r="B5" s="272">
        <v>12</v>
      </c>
      <c r="C5" s="274" t="s">
        <v>79</v>
      </c>
      <c r="D5" s="271" t="s">
        <v>80</v>
      </c>
      <c r="E5" s="275" t="s">
        <v>216</v>
      </c>
      <c r="F5" s="272">
        <v>18</v>
      </c>
      <c r="G5" s="272">
        <v>12</v>
      </c>
      <c r="H5" s="272">
        <v>6</v>
      </c>
      <c r="I5" s="272">
        <v>8</v>
      </c>
      <c r="J5" s="272">
        <v>10</v>
      </c>
      <c r="K5" s="272">
        <v>14</v>
      </c>
      <c r="L5" s="272">
        <v>11</v>
      </c>
      <c r="M5" s="272">
        <v>9</v>
      </c>
      <c r="N5" s="272">
        <v>10</v>
      </c>
      <c r="O5" s="272">
        <v>9</v>
      </c>
      <c r="P5" s="272">
        <v>3</v>
      </c>
      <c r="Q5" s="270"/>
      <c r="R5" s="273">
        <v>110</v>
      </c>
      <c r="S5" s="262">
        <v>3</v>
      </c>
      <c r="T5" s="31">
        <f t="shared" si="0"/>
        <v>36</v>
      </c>
    </row>
    <row r="6" spans="1:20" ht="19.5" customHeight="1" x14ac:dyDescent="0.3">
      <c r="A6" s="272">
        <v>24</v>
      </c>
      <c r="B6" s="272">
        <v>6</v>
      </c>
      <c r="C6" s="274" t="s">
        <v>70</v>
      </c>
      <c r="D6" s="276" t="s">
        <v>71</v>
      </c>
      <c r="E6" s="275" t="s">
        <v>196</v>
      </c>
      <c r="F6" s="277">
        <v>14</v>
      </c>
      <c r="G6" s="277">
        <v>11</v>
      </c>
      <c r="H6" s="277">
        <v>6</v>
      </c>
      <c r="I6" s="277">
        <v>10</v>
      </c>
      <c r="J6" s="277">
        <v>12</v>
      </c>
      <c r="K6" s="277">
        <v>13</v>
      </c>
      <c r="L6" s="277">
        <v>9</v>
      </c>
      <c r="M6" s="277">
        <v>10</v>
      </c>
      <c r="N6" s="277">
        <v>10</v>
      </c>
      <c r="O6" s="277">
        <v>9</v>
      </c>
      <c r="P6" s="277">
        <v>3</v>
      </c>
      <c r="Q6" s="269"/>
      <c r="R6" s="273">
        <v>107</v>
      </c>
      <c r="S6" s="268">
        <v>4</v>
      </c>
      <c r="T6" s="31">
        <f t="shared" si="0"/>
        <v>31</v>
      </c>
    </row>
    <row r="7" spans="1:20" ht="19.5" customHeight="1" x14ac:dyDescent="0.3">
      <c r="A7" s="272">
        <v>28</v>
      </c>
      <c r="B7" s="272">
        <v>5</v>
      </c>
      <c r="C7" s="274" t="s">
        <v>70</v>
      </c>
      <c r="D7" s="276" t="s">
        <v>71</v>
      </c>
      <c r="E7" s="275" t="s">
        <v>192</v>
      </c>
      <c r="F7" s="272">
        <v>16</v>
      </c>
      <c r="G7" s="272">
        <v>12</v>
      </c>
      <c r="H7" s="272"/>
      <c r="I7" s="272">
        <v>9</v>
      </c>
      <c r="J7" s="272">
        <v>11</v>
      </c>
      <c r="K7" s="272">
        <v>14</v>
      </c>
      <c r="L7" s="272">
        <v>9</v>
      </c>
      <c r="M7" s="272">
        <v>9</v>
      </c>
      <c r="N7" s="272">
        <v>11</v>
      </c>
      <c r="O7" s="272">
        <v>11</v>
      </c>
      <c r="P7" s="272">
        <v>3</v>
      </c>
      <c r="Q7" s="270"/>
      <c r="R7" s="273">
        <v>105</v>
      </c>
      <c r="S7" s="268">
        <v>5</v>
      </c>
      <c r="T7" s="31">
        <f t="shared" si="0"/>
        <v>28</v>
      </c>
    </row>
    <row r="8" spans="1:20" ht="19.5" customHeight="1" x14ac:dyDescent="0.3">
      <c r="A8" s="272">
        <v>30</v>
      </c>
      <c r="B8" s="272">
        <v>7</v>
      </c>
      <c r="C8" s="274" t="s">
        <v>137</v>
      </c>
      <c r="D8" s="271" t="s">
        <v>138</v>
      </c>
      <c r="E8" s="275" t="s">
        <v>198</v>
      </c>
      <c r="F8" s="272">
        <v>14</v>
      </c>
      <c r="G8" s="272">
        <v>11</v>
      </c>
      <c r="H8" s="272">
        <v>6</v>
      </c>
      <c r="I8" s="272">
        <v>9</v>
      </c>
      <c r="J8" s="272">
        <v>11</v>
      </c>
      <c r="K8" s="272">
        <v>12</v>
      </c>
      <c r="L8" s="272">
        <v>9</v>
      </c>
      <c r="M8" s="272">
        <v>9</v>
      </c>
      <c r="N8" s="272">
        <v>10</v>
      </c>
      <c r="O8" s="272">
        <v>10</v>
      </c>
      <c r="P8" s="272">
        <v>3</v>
      </c>
      <c r="Q8" s="270"/>
      <c r="R8" s="273">
        <v>104</v>
      </c>
      <c r="S8" s="261">
        <v>6</v>
      </c>
      <c r="T8" s="31">
        <f t="shared" si="0"/>
        <v>31</v>
      </c>
    </row>
    <row r="9" spans="1:20" ht="19.5" customHeight="1" x14ac:dyDescent="0.3">
      <c r="A9" s="272">
        <v>42</v>
      </c>
      <c r="B9" s="272">
        <v>10</v>
      </c>
      <c r="C9" s="274" t="s">
        <v>207</v>
      </c>
      <c r="D9" s="271" t="s">
        <v>208</v>
      </c>
      <c r="E9" s="275" t="s">
        <v>179</v>
      </c>
      <c r="F9" s="272">
        <v>13</v>
      </c>
      <c r="G9" s="272">
        <v>11</v>
      </c>
      <c r="H9" s="272">
        <v>6</v>
      </c>
      <c r="I9" s="272">
        <v>9</v>
      </c>
      <c r="J9" s="272">
        <v>12</v>
      </c>
      <c r="K9" s="272">
        <v>12</v>
      </c>
      <c r="L9" s="272">
        <v>9</v>
      </c>
      <c r="M9" s="272">
        <v>9</v>
      </c>
      <c r="N9" s="272">
        <v>10</v>
      </c>
      <c r="O9" s="272">
        <v>10</v>
      </c>
      <c r="P9" s="272">
        <v>3</v>
      </c>
      <c r="Q9" s="270"/>
      <c r="R9" s="273">
        <v>104</v>
      </c>
      <c r="S9" s="261">
        <v>7</v>
      </c>
      <c r="T9" s="31">
        <f t="shared" si="0"/>
        <v>30</v>
      </c>
    </row>
    <row r="10" spans="1:20" ht="19.5" customHeight="1" x14ac:dyDescent="0.3">
      <c r="A10" s="272">
        <v>2</v>
      </c>
      <c r="B10" s="272">
        <v>4</v>
      </c>
      <c r="C10" s="274" t="s">
        <v>68</v>
      </c>
      <c r="D10" s="271" t="s">
        <v>69</v>
      </c>
      <c r="E10" s="275" t="s">
        <v>186</v>
      </c>
      <c r="F10" s="272">
        <v>15</v>
      </c>
      <c r="G10" s="272">
        <v>13</v>
      </c>
      <c r="H10" s="272"/>
      <c r="I10" s="272">
        <v>10</v>
      </c>
      <c r="J10" s="272">
        <v>9</v>
      </c>
      <c r="K10" s="272">
        <v>12</v>
      </c>
      <c r="L10" s="272">
        <v>9</v>
      </c>
      <c r="M10" s="272">
        <v>9</v>
      </c>
      <c r="N10" s="272">
        <v>11</v>
      </c>
      <c r="O10" s="272">
        <v>12</v>
      </c>
      <c r="P10" s="272">
        <v>3</v>
      </c>
      <c r="Q10" s="270"/>
      <c r="R10" s="273">
        <v>103</v>
      </c>
      <c r="S10" s="261">
        <v>8</v>
      </c>
      <c r="T10" s="31">
        <f t="shared" si="0"/>
        <v>28</v>
      </c>
    </row>
    <row r="11" spans="1:20" ht="19.5" customHeight="1" x14ac:dyDescent="0.3">
      <c r="A11" s="272">
        <v>4</v>
      </c>
      <c r="B11" s="272">
        <v>4</v>
      </c>
      <c r="C11" s="274" t="s">
        <v>68</v>
      </c>
      <c r="D11" s="271" t="s">
        <v>69</v>
      </c>
      <c r="E11" s="275" t="s">
        <v>188</v>
      </c>
      <c r="F11" s="277">
        <v>15</v>
      </c>
      <c r="G11" s="277">
        <v>14</v>
      </c>
      <c r="H11" s="277"/>
      <c r="I11" s="277">
        <v>9</v>
      </c>
      <c r="J11" s="277">
        <v>11</v>
      </c>
      <c r="K11" s="277">
        <v>12</v>
      </c>
      <c r="L11" s="277">
        <v>9</v>
      </c>
      <c r="M11" s="277">
        <v>9</v>
      </c>
      <c r="N11" s="277">
        <v>11</v>
      </c>
      <c r="O11" s="277">
        <v>9</v>
      </c>
      <c r="P11" s="277">
        <v>3</v>
      </c>
      <c r="Q11" s="269"/>
      <c r="R11" s="273">
        <v>102</v>
      </c>
      <c r="S11" s="261">
        <v>9</v>
      </c>
      <c r="T11" s="31">
        <f t="shared" si="0"/>
        <v>29</v>
      </c>
    </row>
    <row r="12" spans="1:20" ht="19.5" customHeight="1" x14ac:dyDescent="0.3">
      <c r="A12" s="272">
        <v>15</v>
      </c>
      <c r="B12" s="272">
        <v>2</v>
      </c>
      <c r="C12" s="274" t="s">
        <v>166</v>
      </c>
      <c r="D12" s="276" t="s">
        <v>163</v>
      </c>
      <c r="E12" s="275" t="s">
        <v>179</v>
      </c>
      <c r="F12" s="272">
        <v>18</v>
      </c>
      <c r="G12" s="272">
        <v>11</v>
      </c>
      <c r="H12" s="272">
        <v>6</v>
      </c>
      <c r="I12" s="272">
        <v>9</v>
      </c>
      <c r="J12" s="272"/>
      <c r="K12" s="272">
        <v>13</v>
      </c>
      <c r="L12" s="272">
        <v>9</v>
      </c>
      <c r="M12" s="272">
        <v>10</v>
      </c>
      <c r="N12" s="272">
        <v>11</v>
      </c>
      <c r="O12" s="272">
        <v>11</v>
      </c>
      <c r="P12" s="272"/>
      <c r="Q12" s="270"/>
      <c r="R12" s="273">
        <v>98</v>
      </c>
      <c r="S12" s="261">
        <v>10</v>
      </c>
      <c r="T12" s="31">
        <f t="shared" si="0"/>
        <v>35</v>
      </c>
    </row>
    <row r="13" spans="1:20" ht="19.5" customHeight="1" x14ac:dyDescent="0.3">
      <c r="A13" s="272">
        <v>54</v>
      </c>
      <c r="B13" s="272">
        <v>12</v>
      </c>
      <c r="C13" s="274" t="s">
        <v>79</v>
      </c>
      <c r="D13" s="271" t="s">
        <v>80</v>
      </c>
      <c r="E13" s="275" t="s">
        <v>212</v>
      </c>
      <c r="F13" s="272">
        <v>15</v>
      </c>
      <c r="G13" s="272">
        <v>15</v>
      </c>
      <c r="H13" s="272">
        <v>7</v>
      </c>
      <c r="I13" s="272">
        <v>8</v>
      </c>
      <c r="J13" s="272"/>
      <c r="K13" s="272">
        <v>13</v>
      </c>
      <c r="L13" s="272">
        <v>9</v>
      </c>
      <c r="M13" s="272">
        <v>9</v>
      </c>
      <c r="N13" s="272">
        <v>11</v>
      </c>
      <c r="O13" s="272">
        <v>10</v>
      </c>
      <c r="P13" s="272"/>
      <c r="Q13" s="270"/>
      <c r="R13" s="273">
        <v>97</v>
      </c>
      <c r="S13" s="261">
        <v>11</v>
      </c>
      <c r="T13" s="31">
        <f t="shared" si="0"/>
        <v>37</v>
      </c>
    </row>
    <row r="14" spans="1:20" ht="19.5" customHeight="1" x14ac:dyDescent="0.3">
      <c r="A14" s="272">
        <v>26</v>
      </c>
      <c r="B14" s="272">
        <v>5</v>
      </c>
      <c r="C14" s="274" t="s">
        <v>70</v>
      </c>
      <c r="D14" s="276" t="s">
        <v>71</v>
      </c>
      <c r="E14" s="275" t="s">
        <v>190</v>
      </c>
      <c r="F14" s="277">
        <v>15</v>
      </c>
      <c r="G14" s="277">
        <v>12</v>
      </c>
      <c r="H14" s="277"/>
      <c r="I14" s="277">
        <v>8</v>
      </c>
      <c r="J14" s="277">
        <v>11</v>
      </c>
      <c r="K14" s="277">
        <v>12</v>
      </c>
      <c r="L14" s="277">
        <v>9</v>
      </c>
      <c r="M14" s="277">
        <v>9</v>
      </c>
      <c r="N14" s="277">
        <v>10</v>
      </c>
      <c r="O14" s="277">
        <v>11</v>
      </c>
      <c r="P14" s="277"/>
      <c r="Q14" s="269"/>
      <c r="R14" s="273">
        <v>97</v>
      </c>
      <c r="S14" s="261">
        <v>12</v>
      </c>
      <c r="T14" s="31">
        <f t="shared" si="0"/>
        <v>27</v>
      </c>
    </row>
    <row r="15" spans="1:20" ht="19.5" customHeight="1" x14ac:dyDescent="0.3">
      <c r="A15" s="272">
        <v>50</v>
      </c>
      <c r="B15" s="272">
        <v>19</v>
      </c>
      <c r="C15" s="274" t="s">
        <v>234</v>
      </c>
      <c r="D15" s="271" t="s">
        <v>123</v>
      </c>
      <c r="E15" s="275" t="s">
        <v>236</v>
      </c>
      <c r="F15" s="277">
        <v>18</v>
      </c>
      <c r="G15" s="277">
        <v>11</v>
      </c>
      <c r="H15" s="277">
        <v>7</v>
      </c>
      <c r="I15" s="277">
        <v>7</v>
      </c>
      <c r="J15" s="277"/>
      <c r="K15" s="277">
        <v>15</v>
      </c>
      <c r="L15" s="277">
        <v>8</v>
      </c>
      <c r="M15" s="277">
        <v>9</v>
      </c>
      <c r="N15" s="277">
        <v>10</v>
      </c>
      <c r="O15" s="277">
        <v>11</v>
      </c>
      <c r="P15" s="277"/>
      <c r="Q15" s="269"/>
      <c r="R15" s="273">
        <v>96</v>
      </c>
      <c r="S15" s="261">
        <v>13</v>
      </c>
      <c r="T15" s="31">
        <f t="shared" si="0"/>
        <v>36</v>
      </c>
    </row>
    <row r="16" spans="1:20" ht="19.5" customHeight="1" x14ac:dyDescent="0.3">
      <c r="A16" s="272">
        <v>16</v>
      </c>
      <c r="B16" s="272">
        <v>2</v>
      </c>
      <c r="C16" s="274" t="s">
        <v>166</v>
      </c>
      <c r="D16" s="276" t="s">
        <v>163</v>
      </c>
      <c r="E16" s="275" t="s">
        <v>180</v>
      </c>
      <c r="F16" s="272">
        <v>15</v>
      </c>
      <c r="G16" s="272">
        <v>12</v>
      </c>
      <c r="H16" s="272">
        <v>6</v>
      </c>
      <c r="I16" s="272">
        <v>9</v>
      </c>
      <c r="J16" s="272"/>
      <c r="K16" s="272">
        <v>13</v>
      </c>
      <c r="L16" s="272">
        <v>9</v>
      </c>
      <c r="M16" s="272">
        <v>10</v>
      </c>
      <c r="N16" s="272">
        <v>11</v>
      </c>
      <c r="O16" s="272">
        <v>11</v>
      </c>
      <c r="P16" s="272"/>
      <c r="Q16" s="270"/>
      <c r="R16" s="273">
        <v>96</v>
      </c>
      <c r="S16" s="261">
        <v>14</v>
      </c>
      <c r="T16" s="31">
        <f t="shared" si="0"/>
        <v>33</v>
      </c>
    </row>
    <row r="17" spans="1:20" ht="19.5" customHeight="1" x14ac:dyDescent="0.3">
      <c r="A17" s="272">
        <v>49</v>
      </c>
      <c r="B17" s="272">
        <v>19</v>
      </c>
      <c r="C17" s="274" t="s">
        <v>234</v>
      </c>
      <c r="D17" s="271" t="s">
        <v>123</v>
      </c>
      <c r="E17" s="275" t="s">
        <v>235</v>
      </c>
      <c r="F17" s="272">
        <v>15</v>
      </c>
      <c r="G17" s="272">
        <v>9</v>
      </c>
      <c r="H17" s="272">
        <v>6</v>
      </c>
      <c r="I17" s="272">
        <v>7</v>
      </c>
      <c r="J17" s="272">
        <v>11</v>
      </c>
      <c r="K17" s="272">
        <v>14</v>
      </c>
      <c r="L17" s="272">
        <v>8</v>
      </c>
      <c r="M17" s="272">
        <v>8</v>
      </c>
      <c r="N17" s="272">
        <v>9</v>
      </c>
      <c r="O17" s="272">
        <v>9</v>
      </c>
      <c r="P17" s="272"/>
      <c r="Q17" s="270"/>
      <c r="R17" s="273">
        <v>96</v>
      </c>
      <c r="S17" s="261">
        <v>15</v>
      </c>
      <c r="T17" s="31">
        <f t="shared" si="0"/>
        <v>30</v>
      </c>
    </row>
    <row r="18" spans="1:20" ht="19.5" customHeight="1" x14ac:dyDescent="0.3">
      <c r="A18" s="272">
        <v>20</v>
      </c>
      <c r="B18" s="272">
        <v>16</v>
      </c>
      <c r="C18" s="274" t="s">
        <v>166</v>
      </c>
      <c r="D18" s="271" t="s">
        <v>163</v>
      </c>
      <c r="E18" s="275" t="s">
        <v>229</v>
      </c>
      <c r="F18" s="272">
        <v>18</v>
      </c>
      <c r="G18" s="272"/>
      <c r="H18" s="272">
        <v>8</v>
      </c>
      <c r="I18" s="272">
        <v>8</v>
      </c>
      <c r="J18" s="272">
        <v>10</v>
      </c>
      <c r="K18" s="272">
        <v>12</v>
      </c>
      <c r="L18" s="272">
        <v>9</v>
      </c>
      <c r="M18" s="272">
        <v>9</v>
      </c>
      <c r="N18" s="272">
        <v>9</v>
      </c>
      <c r="O18" s="272">
        <v>11</v>
      </c>
      <c r="P18" s="272"/>
      <c r="Q18" s="270"/>
      <c r="R18" s="273">
        <v>94</v>
      </c>
      <c r="S18" s="261">
        <v>16</v>
      </c>
      <c r="T18" s="31">
        <f t="shared" si="0"/>
        <v>26</v>
      </c>
    </row>
    <row r="19" spans="1:20" ht="19.5" customHeight="1" x14ac:dyDescent="0.3">
      <c r="A19" s="272">
        <v>6</v>
      </c>
      <c r="B19" s="272">
        <v>11</v>
      </c>
      <c r="C19" s="274" t="s">
        <v>63</v>
      </c>
      <c r="D19" s="271" t="s">
        <v>64</v>
      </c>
      <c r="E19" s="275" t="s">
        <v>212</v>
      </c>
      <c r="F19" s="272">
        <v>17</v>
      </c>
      <c r="G19" s="272">
        <v>12</v>
      </c>
      <c r="H19" s="272">
        <v>6</v>
      </c>
      <c r="I19" s="272">
        <v>8</v>
      </c>
      <c r="J19" s="272"/>
      <c r="K19" s="272">
        <v>13</v>
      </c>
      <c r="L19" s="272">
        <v>8</v>
      </c>
      <c r="M19" s="272">
        <v>9</v>
      </c>
      <c r="N19" s="272">
        <v>11</v>
      </c>
      <c r="O19" s="272">
        <v>10</v>
      </c>
      <c r="P19" s="272"/>
      <c r="Q19" s="270"/>
      <c r="R19" s="273">
        <v>94</v>
      </c>
      <c r="S19" s="261">
        <v>17</v>
      </c>
      <c r="T19" s="31">
        <f t="shared" si="0"/>
        <v>35</v>
      </c>
    </row>
    <row r="20" spans="1:20" ht="19.5" customHeight="1" x14ac:dyDescent="0.3">
      <c r="A20" s="272">
        <v>51</v>
      </c>
      <c r="B20" s="272">
        <v>19</v>
      </c>
      <c r="C20" s="274" t="s">
        <v>234</v>
      </c>
      <c r="D20" s="271" t="s">
        <v>123</v>
      </c>
      <c r="E20" s="275" t="s">
        <v>237</v>
      </c>
      <c r="F20" s="277">
        <v>14</v>
      </c>
      <c r="G20" s="277">
        <v>10</v>
      </c>
      <c r="H20" s="277"/>
      <c r="I20" s="277">
        <v>8</v>
      </c>
      <c r="J20" s="277">
        <v>10</v>
      </c>
      <c r="K20" s="277">
        <v>14</v>
      </c>
      <c r="L20" s="277">
        <v>9</v>
      </c>
      <c r="M20" s="277">
        <v>8</v>
      </c>
      <c r="N20" s="277">
        <v>9</v>
      </c>
      <c r="O20" s="277">
        <v>9</v>
      </c>
      <c r="P20" s="277"/>
      <c r="Q20" s="269"/>
      <c r="R20" s="273">
        <v>91</v>
      </c>
      <c r="S20" s="261">
        <v>18</v>
      </c>
      <c r="T20" s="31">
        <f t="shared" si="0"/>
        <v>24</v>
      </c>
    </row>
    <row r="21" spans="1:20" ht="19.5" customHeight="1" x14ac:dyDescent="0.3">
      <c r="A21" s="272">
        <v>32</v>
      </c>
      <c r="B21" s="272">
        <v>7</v>
      </c>
      <c r="C21" s="274" t="s">
        <v>137</v>
      </c>
      <c r="D21" s="271" t="s">
        <v>138</v>
      </c>
      <c r="E21" s="275" t="s">
        <v>200</v>
      </c>
      <c r="F21" s="272">
        <v>13</v>
      </c>
      <c r="G21" s="272">
        <v>9</v>
      </c>
      <c r="H21" s="272"/>
      <c r="I21" s="272">
        <v>9</v>
      </c>
      <c r="J21" s="272">
        <v>9</v>
      </c>
      <c r="K21" s="272">
        <v>12</v>
      </c>
      <c r="L21" s="272">
        <v>9</v>
      </c>
      <c r="M21" s="272">
        <v>9</v>
      </c>
      <c r="N21" s="272">
        <v>10</v>
      </c>
      <c r="O21" s="272">
        <v>11</v>
      </c>
      <c r="P21" s="272"/>
      <c r="Q21" s="270"/>
      <c r="R21" s="273">
        <v>91</v>
      </c>
      <c r="S21" s="261">
        <v>19</v>
      </c>
      <c r="T21" s="31">
        <f t="shared" si="0"/>
        <v>22</v>
      </c>
    </row>
    <row r="22" spans="1:20" ht="19.5" customHeight="1" x14ac:dyDescent="0.3">
      <c r="A22" s="272">
        <v>18</v>
      </c>
      <c r="B22" s="272">
        <v>16</v>
      </c>
      <c r="C22" s="274" t="s">
        <v>166</v>
      </c>
      <c r="D22" s="271" t="s">
        <v>163</v>
      </c>
      <c r="E22" s="275" t="s">
        <v>227</v>
      </c>
      <c r="F22" s="277">
        <v>18</v>
      </c>
      <c r="G22" s="277">
        <v>9</v>
      </c>
      <c r="H22" s="277">
        <v>6</v>
      </c>
      <c r="I22" s="277">
        <v>9</v>
      </c>
      <c r="J22" s="277"/>
      <c r="K22" s="277">
        <v>12</v>
      </c>
      <c r="L22" s="277">
        <v>8</v>
      </c>
      <c r="M22" s="277">
        <v>8</v>
      </c>
      <c r="N22" s="277">
        <v>9</v>
      </c>
      <c r="O22" s="277">
        <v>11</v>
      </c>
      <c r="P22" s="277"/>
      <c r="Q22" s="269"/>
      <c r="R22" s="273">
        <v>90</v>
      </c>
      <c r="S22" s="261">
        <v>20</v>
      </c>
      <c r="T22" s="31">
        <f t="shared" si="0"/>
        <v>33</v>
      </c>
    </row>
    <row r="23" spans="1:20" ht="19.5" customHeight="1" x14ac:dyDescent="0.3">
      <c r="A23" s="272">
        <v>38</v>
      </c>
      <c r="B23" s="272">
        <v>15</v>
      </c>
      <c r="C23" s="274" t="s">
        <v>223</v>
      </c>
      <c r="D23" s="276" t="s">
        <v>136</v>
      </c>
      <c r="E23" s="275" t="s">
        <v>225</v>
      </c>
      <c r="F23" s="272">
        <v>15</v>
      </c>
      <c r="G23" s="272">
        <v>10</v>
      </c>
      <c r="H23" s="272">
        <v>7</v>
      </c>
      <c r="I23" s="272">
        <v>8</v>
      </c>
      <c r="J23" s="272"/>
      <c r="K23" s="272">
        <v>13</v>
      </c>
      <c r="L23" s="272">
        <v>8</v>
      </c>
      <c r="M23" s="272">
        <v>9</v>
      </c>
      <c r="N23" s="272">
        <v>10</v>
      </c>
      <c r="O23" s="272">
        <v>10</v>
      </c>
      <c r="P23" s="272"/>
      <c r="Q23" s="270"/>
      <c r="R23" s="273">
        <v>90</v>
      </c>
      <c r="S23" s="261">
        <v>21</v>
      </c>
      <c r="T23" s="31">
        <f t="shared" si="0"/>
        <v>32</v>
      </c>
    </row>
    <row r="24" spans="1:20" ht="19.5" customHeight="1" x14ac:dyDescent="0.3">
      <c r="A24" s="272">
        <v>34</v>
      </c>
      <c r="B24" s="272">
        <v>1</v>
      </c>
      <c r="C24" s="274" t="s">
        <v>167</v>
      </c>
      <c r="D24" s="271" t="s">
        <v>108</v>
      </c>
      <c r="E24" s="275" t="s">
        <v>174</v>
      </c>
      <c r="F24" s="272">
        <v>14</v>
      </c>
      <c r="G24" s="272">
        <v>12</v>
      </c>
      <c r="H24" s="272"/>
      <c r="I24" s="272">
        <v>9</v>
      </c>
      <c r="J24" s="272"/>
      <c r="K24" s="272">
        <v>14</v>
      </c>
      <c r="L24" s="272">
        <v>9</v>
      </c>
      <c r="M24" s="272">
        <v>10</v>
      </c>
      <c r="N24" s="272">
        <v>11</v>
      </c>
      <c r="O24" s="272">
        <v>11</v>
      </c>
      <c r="P24" s="272"/>
      <c r="Q24" s="270"/>
      <c r="R24" s="273">
        <v>90</v>
      </c>
      <c r="S24" s="261">
        <v>22</v>
      </c>
      <c r="T24" s="31">
        <f t="shared" si="0"/>
        <v>26</v>
      </c>
    </row>
    <row r="25" spans="1:20" ht="19.5" customHeight="1" x14ac:dyDescent="0.3">
      <c r="A25" s="272">
        <v>5</v>
      </c>
      <c r="B25" s="272">
        <v>11</v>
      </c>
      <c r="C25" s="274" t="s">
        <v>63</v>
      </c>
      <c r="D25" s="271" t="s">
        <v>64</v>
      </c>
      <c r="E25" s="275" t="s">
        <v>211</v>
      </c>
      <c r="F25" s="272">
        <v>14</v>
      </c>
      <c r="G25" s="272">
        <v>9</v>
      </c>
      <c r="H25" s="272">
        <v>0</v>
      </c>
      <c r="I25" s="272">
        <v>8</v>
      </c>
      <c r="J25" s="272">
        <v>10</v>
      </c>
      <c r="K25" s="272">
        <v>12</v>
      </c>
      <c r="L25" s="272">
        <v>8</v>
      </c>
      <c r="M25" s="272">
        <v>9</v>
      </c>
      <c r="N25" s="272">
        <v>11</v>
      </c>
      <c r="O25" s="272">
        <v>9</v>
      </c>
      <c r="P25" s="272"/>
      <c r="Q25" s="270"/>
      <c r="R25" s="273">
        <v>90</v>
      </c>
      <c r="S25" s="261">
        <v>23</v>
      </c>
      <c r="T25" s="31">
        <f t="shared" si="0"/>
        <v>23</v>
      </c>
    </row>
    <row r="26" spans="1:20" ht="19.5" customHeight="1" x14ac:dyDescent="0.3">
      <c r="A26" s="272">
        <v>29</v>
      </c>
      <c r="B26" s="272">
        <v>7</v>
      </c>
      <c r="C26" s="274" t="s">
        <v>137</v>
      </c>
      <c r="D26" s="271" t="s">
        <v>138</v>
      </c>
      <c r="E26" s="275" t="s">
        <v>197</v>
      </c>
      <c r="F26" s="272">
        <v>12</v>
      </c>
      <c r="G26" s="272">
        <v>9</v>
      </c>
      <c r="H26" s="272"/>
      <c r="I26" s="272">
        <v>9</v>
      </c>
      <c r="J26" s="272">
        <v>9</v>
      </c>
      <c r="K26" s="272">
        <v>12</v>
      </c>
      <c r="L26" s="272">
        <v>9</v>
      </c>
      <c r="M26" s="272">
        <v>9</v>
      </c>
      <c r="N26" s="272">
        <v>10</v>
      </c>
      <c r="O26" s="272">
        <v>10</v>
      </c>
      <c r="P26" s="272"/>
      <c r="Q26" s="270"/>
      <c r="R26" s="273">
        <v>89</v>
      </c>
      <c r="S26" s="261">
        <v>24</v>
      </c>
      <c r="T26" s="31">
        <f t="shared" si="0"/>
        <v>21</v>
      </c>
    </row>
    <row r="27" spans="1:20" ht="19.5" customHeight="1" x14ac:dyDescent="0.3">
      <c r="A27" s="272">
        <v>22</v>
      </c>
      <c r="B27" s="272">
        <v>6</v>
      </c>
      <c r="C27" s="274" t="s">
        <v>70</v>
      </c>
      <c r="D27" s="276" t="s">
        <v>71</v>
      </c>
      <c r="E27" s="275" t="s">
        <v>194</v>
      </c>
      <c r="F27" s="277">
        <v>13</v>
      </c>
      <c r="G27" s="277">
        <v>9</v>
      </c>
      <c r="H27" s="277">
        <v>6</v>
      </c>
      <c r="I27" s="277">
        <v>10</v>
      </c>
      <c r="J27" s="277"/>
      <c r="K27" s="277">
        <v>12</v>
      </c>
      <c r="L27" s="277">
        <v>9</v>
      </c>
      <c r="M27" s="277">
        <v>10</v>
      </c>
      <c r="N27" s="277">
        <v>9</v>
      </c>
      <c r="O27" s="277">
        <v>9</v>
      </c>
      <c r="P27" s="277"/>
      <c r="Q27" s="269"/>
      <c r="R27" s="273">
        <v>87</v>
      </c>
      <c r="S27" s="261">
        <v>25</v>
      </c>
      <c r="T27" s="31">
        <f t="shared" si="0"/>
        <v>28</v>
      </c>
    </row>
    <row r="28" spans="1:20" ht="19.5" customHeight="1" x14ac:dyDescent="0.3">
      <c r="A28" s="272">
        <v>13</v>
      </c>
      <c r="B28" s="272">
        <v>2</v>
      </c>
      <c r="C28" s="274" t="s">
        <v>166</v>
      </c>
      <c r="D28" s="276" t="s">
        <v>163</v>
      </c>
      <c r="E28" s="275" t="s">
        <v>177</v>
      </c>
      <c r="F28" s="272">
        <v>15</v>
      </c>
      <c r="G28" s="272">
        <v>10</v>
      </c>
      <c r="H28" s="272"/>
      <c r="I28" s="272">
        <v>9</v>
      </c>
      <c r="J28" s="272"/>
      <c r="K28" s="272">
        <v>12</v>
      </c>
      <c r="L28" s="272">
        <v>9</v>
      </c>
      <c r="M28" s="272">
        <v>10</v>
      </c>
      <c r="N28" s="272">
        <v>11</v>
      </c>
      <c r="O28" s="272">
        <v>10</v>
      </c>
      <c r="P28" s="272"/>
      <c r="Q28" s="270"/>
      <c r="R28" s="273">
        <v>86</v>
      </c>
      <c r="S28" s="261">
        <v>26</v>
      </c>
      <c r="T28" s="31">
        <f t="shared" si="0"/>
        <v>25</v>
      </c>
    </row>
    <row r="29" spans="1:20" ht="19.5" customHeight="1" x14ac:dyDescent="0.3">
      <c r="A29" s="272">
        <v>11</v>
      </c>
      <c r="B29" s="272">
        <v>13</v>
      </c>
      <c r="C29" s="274" t="s">
        <v>134</v>
      </c>
      <c r="D29" s="276" t="s">
        <v>135</v>
      </c>
      <c r="E29" s="275" t="s">
        <v>190</v>
      </c>
      <c r="F29" s="272">
        <v>15</v>
      </c>
      <c r="G29" s="272"/>
      <c r="H29" s="272">
        <v>8</v>
      </c>
      <c r="I29" s="272">
        <v>8</v>
      </c>
      <c r="J29" s="272">
        <v>9</v>
      </c>
      <c r="K29" s="272">
        <v>12</v>
      </c>
      <c r="L29" s="272">
        <v>8</v>
      </c>
      <c r="M29" s="272">
        <v>7</v>
      </c>
      <c r="N29" s="272">
        <v>10</v>
      </c>
      <c r="O29" s="272">
        <v>8</v>
      </c>
      <c r="P29" s="272"/>
      <c r="Q29" s="270"/>
      <c r="R29" s="273">
        <v>85</v>
      </c>
      <c r="S29" s="261">
        <v>27</v>
      </c>
      <c r="T29" s="31">
        <f t="shared" si="0"/>
        <v>23</v>
      </c>
    </row>
    <row r="30" spans="1:20" ht="19.5" customHeight="1" x14ac:dyDescent="0.3">
      <c r="A30" s="272">
        <v>74</v>
      </c>
      <c r="B30" s="272">
        <v>8</v>
      </c>
      <c r="C30" s="274" t="s">
        <v>143</v>
      </c>
      <c r="D30" s="271" t="s">
        <v>144</v>
      </c>
      <c r="E30" s="275" t="s">
        <v>202</v>
      </c>
      <c r="F30" s="272"/>
      <c r="G30" s="272">
        <v>9</v>
      </c>
      <c r="H30" s="272">
        <v>6</v>
      </c>
      <c r="I30" s="272">
        <v>9</v>
      </c>
      <c r="J30" s="272">
        <v>9</v>
      </c>
      <c r="K30" s="272">
        <v>12</v>
      </c>
      <c r="L30" s="272">
        <v>9</v>
      </c>
      <c r="M30" s="272">
        <v>10</v>
      </c>
      <c r="N30" s="272">
        <v>11</v>
      </c>
      <c r="O30" s="272">
        <v>9</v>
      </c>
      <c r="P30" s="272"/>
      <c r="Q30" s="270"/>
      <c r="R30" s="273">
        <v>84</v>
      </c>
      <c r="S30" s="261">
        <v>28</v>
      </c>
      <c r="T30" s="31">
        <f t="shared" si="0"/>
        <v>15</v>
      </c>
    </row>
    <row r="31" spans="1:20" ht="19.5" customHeight="1" x14ac:dyDescent="0.3">
      <c r="A31" s="272">
        <v>8</v>
      </c>
      <c r="B31" s="272">
        <v>11</v>
      </c>
      <c r="C31" s="274" t="s">
        <v>63</v>
      </c>
      <c r="D31" s="271" t="s">
        <v>64</v>
      </c>
      <c r="E31" s="275" t="s">
        <v>213</v>
      </c>
      <c r="F31" s="272">
        <v>15</v>
      </c>
      <c r="G31" s="272">
        <v>11</v>
      </c>
      <c r="H31" s="272"/>
      <c r="I31" s="272">
        <v>8</v>
      </c>
      <c r="J31" s="272"/>
      <c r="K31" s="272">
        <v>12</v>
      </c>
      <c r="L31" s="272">
        <v>7</v>
      </c>
      <c r="M31" s="272">
        <v>9</v>
      </c>
      <c r="N31" s="272">
        <v>11</v>
      </c>
      <c r="O31" s="272">
        <v>9</v>
      </c>
      <c r="P31" s="272"/>
      <c r="Q31" s="270"/>
      <c r="R31" s="273">
        <v>82</v>
      </c>
      <c r="S31" s="261">
        <v>29</v>
      </c>
      <c r="T31" s="31">
        <f t="shared" si="0"/>
        <v>26</v>
      </c>
    </row>
    <row r="32" spans="1:20" ht="19.5" customHeight="1" x14ac:dyDescent="0.3">
      <c r="A32" s="272">
        <v>33</v>
      </c>
      <c r="B32" s="272">
        <v>1</v>
      </c>
      <c r="C32" s="274" t="s">
        <v>167</v>
      </c>
      <c r="D32" s="271" t="s">
        <v>108</v>
      </c>
      <c r="E32" s="275" t="s">
        <v>173</v>
      </c>
      <c r="F32" s="272">
        <v>13</v>
      </c>
      <c r="G32" s="272">
        <v>9</v>
      </c>
      <c r="H32" s="272"/>
      <c r="I32" s="272">
        <v>8</v>
      </c>
      <c r="J32" s="272"/>
      <c r="K32" s="272">
        <v>13</v>
      </c>
      <c r="L32" s="272">
        <v>9</v>
      </c>
      <c r="M32" s="272">
        <v>9</v>
      </c>
      <c r="N32" s="272">
        <v>10</v>
      </c>
      <c r="O32" s="272">
        <v>10</v>
      </c>
      <c r="P32" s="272"/>
      <c r="Q32" s="270"/>
      <c r="R32" s="273">
        <v>81</v>
      </c>
      <c r="S32" s="261">
        <v>30</v>
      </c>
      <c r="T32" s="31">
        <f t="shared" si="0"/>
        <v>22</v>
      </c>
    </row>
    <row r="33" spans="1:20" ht="19.5" customHeight="1" x14ac:dyDescent="0.3">
      <c r="A33" s="272">
        <v>17</v>
      </c>
      <c r="B33" s="272">
        <v>16</v>
      </c>
      <c r="C33" s="274" t="s">
        <v>166</v>
      </c>
      <c r="D33" s="271" t="s">
        <v>163</v>
      </c>
      <c r="E33" s="275" t="s">
        <v>226</v>
      </c>
      <c r="F33" s="277">
        <v>16</v>
      </c>
      <c r="G33" s="277"/>
      <c r="H33" s="277">
        <v>6</v>
      </c>
      <c r="I33" s="277">
        <v>8</v>
      </c>
      <c r="J33" s="277"/>
      <c r="K33" s="277">
        <v>13</v>
      </c>
      <c r="L33" s="277">
        <v>8</v>
      </c>
      <c r="M33" s="277">
        <v>8</v>
      </c>
      <c r="N33" s="277">
        <v>10</v>
      </c>
      <c r="O33" s="277">
        <v>11</v>
      </c>
      <c r="P33" s="277"/>
      <c r="Q33" s="269"/>
      <c r="R33" s="273">
        <v>80</v>
      </c>
      <c r="S33" s="261">
        <v>31</v>
      </c>
      <c r="T33" s="31">
        <f t="shared" si="0"/>
        <v>22</v>
      </c>
    </row>
    <row r="34" spans="1:20" ht="19.5" customHeight="1" x14ac:dyDescent="0.3">
      <c r="A34" s="272">
        <v>7</v>
      </c>
      <c r="B34" s="272">
        <v>11</v>
      </c>
      <c r="C34" s="274" t="s">
        <v>63</v>
      </c>
      <c r="D34" s="271" t="s">
        <v>64</v>
      </c>
      <c r="E34" s="275" t="s">
        <v>200</v>
      </c>
      <c r="F34" s="272">
        <v>15</v>
      </c>
      <c r="G34" s="272">
        <v>9</v>
      </c>
      <c r="H34" s="272"/>
      <c r="I34" s="272">
        <v>7</v>
      </c>
      <c r="J34" s="272"/>
      <c r="K34" s="272">
        <v>12</v>
      </c>
      <c r="L34" s="272">
        <v>7</v>
      </c>
      <c r="M34" s="272">
        <v>8</v>
      </c>
      <c r="N34" s="272">
        <v>10</v>
      </c>
      <c r="O34" s="272">
        <v>9</v>
      </c>
      <c r="P34" s="272"/>
      <c r="Q34" s="270"/>
      <c r="R34" s="273">
        <v>77</v>
      </c>
      <c r="S34" s="261">
        <v>32</v>
      </c>
      <c r="T34" s="31">
        <f t="shared" si="0"/>
        <v>24</v>
      </c>
    </row>
    <row r="35" spans="1:20" ht="19.5" customHeight="1" x14ac:dyDescent="0.3">
      <c r="A35" s="272">
        <v>12</v>
      </c>
      <c r="B35" s="272">
        <v>13</v>
      </c>
      <c r="C35" s="274" t="s">
        <v>134</v>
      </c>
      <c r="D35" s="276" t="s">
        <v>135</v>
      </c>
      <c r="E35" s="275" t="s">
        <v>219</v>
      </c>
      <c r="F35" s="272">
        <v>15</v>
      </c>
      <c r="G35" s="272"/>
      <c r="H35" s="272">
        <v>6</v>
      </c>
      <c r="I35" s="272">
        <v>9</v>
      </c>
      <c r="J35" s="272"/>
      <c r="K35" s="272">
        <v>12</v>
      </c>
      <c r="L35" s="272">
        <v>8</v>
      </c>
      <c r="M35" s="272">
        <v>8</v>
      </c>
      <c r="N35" s="272">
        <v>10</v>
      </c>
      <c r="O35" s="272">
        <v>8</v>
      </c>
      <c r="P35" s="272"/>
      <c r="Q35" s="270"/>
      <c r="R35" s="273">
        <v>76</v>
      </c>
      <c r="S35" s="261">
        <v>33</v>
      </c>
      <c r="T35" s="31">
        <f t="shared" ref="T35:T66" si="1">SUM(F35:H35)</f>
        <v>21</v>
      </c>
    </row>
    <row r="36" spans="1:20" ht="19.5" customHeight="1" x14ac:dyDescent="0.3">
      <c r="A36" s="272">
        <v>39</v>
      </c>
      <c r="B36" s="272">
        <v>15</v>
      </c>
      <c r="C36" s="274" t="s">
        <v>223</v>
      </c>
      <c r="D36" s="276" t="s">
        <v>136</v>
      </c>
      <c r="E36" s="275" t="s">
        <v>190</v>
      </c>
      <c r="F36" s="272">
        <v>13</v>
      </c>
      <c r="G36" s="272"/>
      <c r="H36" s="272">
        <v>6</v>
      </c>
      <c r="I36" s="272">
        <v>8</v>
      </c>
      <c r="J36" s="272"/>
      <c r="K36" s="272">
        <v>11</v>
      </c>
      <c r="L36" s="272">
        <v>8</v>
      </c>
      <c r="M36" s="272">
        <v>9</v>
      </c>
      <c r="N36" s="272">
        <v>10</v>
      </c>
      <c r="O36" s="272">
        <v>10</v>
      </c>
      <c r="P36" s="272"/>
      <c r="Q36" s="270"/>
      <c r="R36" s="273">
        <v>75</v>
      </c>
      <c r="S36" s="261">
        <v>34</v>
      </c>
      <c r="T36" s="31">
        <f t="shared" si="1"/>
        <v>19</v>
      </c>
    </row>
    <row r="37" spans="1:20" ht="19.5" customHeight="1" x14ac:dyDescent="0.3">
      <c r="A37" s="272">
        <v>40</v>
      </c>
      <c r="B37" s="272">
        <v>15</v>
      </c>
      <c r="C37" s="274" t="s">
        <v>223</v>
      </c>
      <c r="D37" s="276" t="s">
        <v>136</v>
      </c>
      <c r="E37" s="275" t="s">
        <v>176</v>
      </c>
      <c r="F37" s="277">
        <v>14</v>
      </c>
      <c r="G37" s="277"/>
      <c r="H37" s="277"/>
      <c r="I37" s="277">
        <v>7</v>
      </c>
      <c r="J37" s="277">
        <v>9</v>
      </c>
      <c r="K37" s="277">
        <v>10</v>
      </c>
      <c r="L37" s="277">
        <v>8</v>
      </c>
      <c r="M37" s="277">
        <v>7</v>
      </c>
      <c r="N37" s="277">
        <v>10</v>
      </c>
      <c r="O37" s="277">
        <v>9</v>
      </c>
      <c r="P37" s="277"/>
      <c r="Q37" s="269"/>
      <c r="R37" s="273">
        <v>74</v>
      </c>
      <c r="S37" s="261">
        <v>35</v>
      </c>
      <c r="T37" s="31">
        <f t="shared" si="1"/>
        <v>14</v>
      </c>
    </row>
    <row r="38" spans="1:20" ht="19.5" customHeight="1" x14ac:dyDescent="0.3">
      <c r="A38" s="272">
        <v>72</v>
      </c>
      <c r="B38" s="272">
        <v>14</v>
      </c>
      <c r="C38" s="274" t="s">
        <v>134</v>
      </c>
      <c r="D38" s="276" t="s">
        <v>135</v>
      </c>
      <c r="E38" s="275" t="s">
        <v>204</v>
      </c>
      <c r="F38" s="272"/>
      <c r="G38" s="272"/>
      <c r="H38" s="272">
        <v>8</v>
      </c>
      <c r="I38" s="272">
        <v>7</v>
      </c>
      <c r="J38" s="272">
        <v>11</v>
      </c>
      <c r="K38" s="272">
        <v>12</v>
      </c>
      <c r="L38" s="272">
        <v>8</v>
      </c>
      <c r="M38" s="272">
        <v>8</v>
      </c>
      <c r="N38" s="272">
        <v>10</v>
      </c>
      <c r="O38" s="272">
        <v>10</v>
      </c>
      <c r="P38" s="272"/>
      <c r="Q38" s="270"/>
      <c r="R38" s="273">
        <v>74</v>
      </c>
      <c r="S38" s="261">
        <v>36</v>
      </c>
      <c r="T38" s="31">
        <f t="shared" si="1"/>
        <v>8</v>
      </c>
    </row>
    <row r="39" spans="1:20" ht="19.5" customHeight="1" x14ac:dyDescent="0.3">
      <c r="A39" s="272">
        <v>68</v>
      </c>
      <c r="B39" s="272">
        <v>18</v>
      </c>
      <c r="C39" s="274" t="s">
        <v>158</v>
      </c>
      <c r="D39" s="276" t="s">
        <v>165</v>
      </c>
      <c r="E39" s="275" t="s">
        <v>233</v>
      </c>
      <c r="F39" s="277"/>
      <c r="G39" s="277">
        <v>10</v>
      </c>
      <c r="H39" s="277"/>
      <c r="I39" s="277">
        <v>8</v>
      </c>
      <c r="J39" s="277">
        <v>10</v>
      </c>
      <c r="K39" s="277">
        <v>12</v>
      </c>
      <c r="L39" s="277">
        <v>8</v>
      </c>
      <c r="M39" s="277">
        <v>8</v>
      </c>
      <c r="N39" s="277">
        <v>9</v>
      </c>
      <c r="O39" s="277">
        <v>8</v>
      </c>
      <c r="P39" s="277"/>
      <c r="Q39" s="269"/>
      <c r="R39" s="273">
        <v>73</v>
      </c>
      <c r="S39" s="261">
        <v>37</v>
      </c>
      <c r="T39" s="31">
        <f t="shared" si="1"/>
        <v>10</v>
      </c>
    </row>
    <row r="40" spans="1:20" ht="19.5" customHeight="1" x14ac:dyDescent="0.3">
      <c r="A40" s="272">
        <v>70</v>
      </c>
      <c r="B40" s="272">
        <v>14</v>
      </c>
      <c r="C40" s="274" t="s">
        <v>134</v>
      </c>
      <c r="D40" s="276" t="s">
        <v>135</v>
      </c>
      <c r="E40" s="275" t="s">
        <v>221</v>
      </c>
      <c r="F40" s="277"/>
      <c r="G40" s="277"/>
      <c r="H40" s="277">
        <v>6</v>
      </c>
      <c r="I40" s="277">
        <v>7</v>
      </c>
      <c r="J40" s="277">
        <v>10</v>
      </c>
      <c r="K40" s="277">
        <v>13</v>
      </c>
      <c r="L40" s="277">
        <v>8</v>
      </c>
      <c r="M40" s="277">
        <v>7</v>
      </c>
      <c r="N40" s="277">
        <v>11</v>
      </c>
      <c r="O40" s="277">
        <v>10</v>
      </c>
      <c r="P40" s="277"/>
      <c r="Q40" s="269"/>
      <c r="R40" s="273">
        <v>72</v>
      </c>
      <c r="S40" s="261">
        <v>38</v>
      </c>
      <c r="T40" s="31">
        <f t="shared" si="1"/>
        <v>6</v>
      </c>
    </row>
    <row r="41" spans="1:20" ht="19.5" customHeight="1" x14ac:dyDescent="0.3">
      <c r="A41" s="272">
        <v>73</v>
      </c>
      <c r="B41" s="272">
        <v>8</v>
      </c>
      <c r="C41" s="274" t="s">
        <v>143</v>
      </c>
      <c r="D41" s="271" t="s">
        <v>144</v>
      </c>
      <c r="E41" s="275" t="s">
        <v>201</v>
      </c>
      <c r="F41" s="272"/>
      <c r="G41" s="272"/>
      <c r="H41" s="272">
        <v>6</v>
      </c>
      <c r="I41" s="272">
        <v>9</v>
      </c>
      <c r="J41" s="272">
        <v>9</v>
      </c>
      <c r="K41" s="272">
        <v>11</v>
      </c>
      <c r="L41" s="272">
        <v>9</v>
      </c>
      <c r="M41" s="272">
        <v>9</v>
      </c>
      <c r="N41" s="272">
        <v>10</v>
      </c>
      <c r="O41" s="272">
        <v>9</v>
      </c>
      <c r="P41" s="272"/>
      <c r="Q41" s="270"/>
      <c r="R41" s="273">
        <v>72</v>
      </c>
      <c r="S41" s="261">
        <v>39</v>
      </c>
      <c r="T41" s="31">
        <f t="shared" si="1"/>
        <v>6</v>
      </c>
    </row>
    <row r="42" spans="1:20" ht="19.5" customHeight="1" x14ac:dyDescent="0.3">
      <c r="A42" s="272">
        <v>66</v>
      </c>
      <c r="B42" s="272">
        <v>18</v>
      </c>
      <c r="C42" s="274" t="s">
        <v>158</v>
      </c>
      <c r="D42" s="276" t="s">
        <v>165</v>
      </c>
      <c r="E42" s="275" t="s">
        <v>231</v>
      </c>
      <c r="F42" s="277"/>
      <c r="G42" s="277">
        <v>10</v>
      </c>
      <c r="H42" s="277"/>
      <c r="I42" s="277">
        <v>8</v>
      </c>
      <c r="J42" s="277">
        <v>9</v>
      </c>
      <c r="K42" s="277">
        <v>11</v>
      </c>
      <c r="L42" s="277">
        <v>8</v>
      </c>
      <c r="M42" s="277">
        <v>7</v>
      </c>
      <c r="N42" s="277">
        <v>10</v>
      </c>
      <c r="O42" s="277">
        <v>8</v>
      </c>
      <c r="P42" s="272"/>
      <c r="Q42" s="270"/>
      <c r="R42" s="273">
        <v>71</v>
      </c>
      <c r="S42" s="261">
        <v>40</v>
      </c>
      <c r="T42" s="31">
        <f t="shared" si="1"/>
        <v>10</v>
      </c>
    </row>
    <row r="43" spans="1:20" ht="19.5" customHeight="1" x14ac:dyDescent="0.3">
      <c r="A43" s="272">
        <v>35</v>
      </c>
      <c r="B43" s="272">
        <v>1</v>
      </c>
      <c r="C43" s="274" t="s">
        <v>167</v>
      </c>
      <c r="D43" s="271" t="s">
        <v>108</v>
      </c>
      <c r="E43" s="275" t="s">
        <v>175</v>
      </c>
      <c r="F43" s="272"/>
      <c r="G43" s="272">
        <v>9</v>
      </c>
      <c r="H43" s="272"/>
      <c r="I43" s="272">
        <v>9</v>
      </c>
      <c r="J43" s="272"/>
      <c r="K43" s="272">
        <v>13</v>
      </c>
      <c r="L43" s="272">
        <v>9</v>
      </c>
      <c r="M43" s="272">
        <v>9</v>
      </c>
      <c r="N43" s="272">
        <v>11</v>
      </c>
      <c r="O43" s="272">
        <v>10</v>
      </c>
      <c r="P43" s="272"/>
      <c r="Q43" s="270"/>
      <c r="R43" s="273">
        <v>70</v>
      </c>
      <c r="S43" s="261">
        <v>41</v>
      </c>
      <c r="T43" s="31">
        <f t="shared" si="1"/>
        <v>9</v>
      </c>
    </row>
    <row r="44" spans="1:20" ht="19.5" customHeight="1" x14ac:dyDescent="0.3">
      <c r="A44" s="272">
        <v>43</v>
      </c>
      <c r="B44" s="272">
        <v>10</v>
      </c>
      <c r="C44" s="274" t="s">
        <v>207</v>
      </c>
      <c r="D44" s="271" t="s">
        <v>208</v>
      </c>
      <c r="E44" s="275" t="s">
        <v>209</v>
      </c>
      <c r="F44" s="272"/>
      <c r="G44" s="272"/>
      <c r="H44" s="272"/>
      <c r="I44" s="272">
        <v>9</v>
      </c>
      <c r="J44" s="272">
        <v>11</v>
      </c>
      <c r="K44" s="272">
        <v>12</v>
      </c>
      <c r="L44" s="272">
        <v>9</v>
      </c>
      <c r="M44" s="272">
        <v>9</v>
      </c>
      <c r="N44" s="272">
        <v>10</v>
      </c>
      <c r="O44" s="272">
        <v>10</v>
      </c>
      <c r="P44" s="272"/>
      <c r="Q44" s="270"/>
      <c r="R44" s="273">
        <v>70</v>
      </c>
      <c r="S44" s="261">
        <v>42</v>
      </c>
      <c r="T44" s="31">
        <f t="shared" si="1"/>
        <v>0</v>
      </c>
    </row>
    <row r="45" spans="1:20" ht="19.5" customHeight="1" x14ac:dyDescent="0.3">
      <c r="A45" s="272">
        <v>45</v>
      </c>
      <c r="B45" s="272">
        <v>3</v>
      </c>
      <c r="C45" s="274" t="s">
        <v>147</v>
      </c>
      <c r="D45" s="271" t="s">
        <v>148</v>
      </c>
      <c r="E45" s="275" t="s">
        <v>181</v>
      </c>
      <c r="F45" s="277"/>
      <c r="G45" s="277"/>
      <c r="H45" s="277"/>
      <c r="I45" s="277">
        <v>9</v>
      </c>
      <c r="J45" s="277">
        <v>12</v>
      </c>
      <c r="K45" s="277">
        <v>12</v>
      </c>
      <c r="L45" s="277">
        <v>8</v>
      </c>
      <c r="M45" s="277">
        <v>9</v>
      </c>
      <c r="N45" s="277">
        <v>10</v>
      </c>
      <c r="O45" s="277">
        <v>9</v>
      </c>
      <c r="P45" s="277"/>
      <c r="Q45" s="269"/>
      <c r="R45" s="273">
        <v>69</v>
      </c>
      <c r="S45" s="261">
        <v>43</v>
      </c>
      <c r="T45" s="31">
        <f t="shared" si="1"/>
        <v>0</v>
      </c>
    </row>
    <row r="46" spans="1:20" ht="19.5" customHeight="1" x14ac:dyDescent="0.3">
      <c r="A46" s="272">
        <v>62</v>
      </c>
      <c r="B46" s="272">
        <v>9</v>
      </c>
      <c r="C46" s="274" t="s">
        <v>161</v>
      </c>
      <c r="D46" s="276" t="s">
        <v>140</v>
      </c>
      <c r="E46" s="275" t="s">
        <v>205</v>
      </c>
      <c r="F46" s="272"/>
      <c r="G46" s="272"/>
      <c r="H46" s="272"/>
      <c r="I46" s="272">
        <v>9</v>
      </c>
      <c r="J46" s="272">
        <v>12</v>
      </c>
      <c r="K46" s="272">
        <v>12</v>
      </c>
      <c r="L46" s="272">
        <v>9</v>
      </c>
      <c r="M46" s="272">
        <v>9</v>
      </c>
      <c r="N46" s="272">
        <v>9</v>
      </c>
      <c r="O46" s="272">
        <v>9</v>
      </c>
      <c r="P46" s="272"/>
      <c r="Q46" s="270"/>
      <c r="R46" s="273">
        <v>69</v>
      </c>
      <c r="S46" s="261">
        <v>44</v>
      </c>
      <c r="T46" s="31">
        <f t="shared" si="1"/>
        <v>0</v>
      </c>
    </row>
    <row r="47" spans="1:20" ht="19.5" customHeight="1" x14ac:dyDescent="0.3">
      <c r="A47" s="272">
        <v>41</v>
      </c>
      <c r="B47" s="272">
        <v>10</v>
      </c>
      <c r="C47" s="274" t="s">
        <v>207</v>
      </c>
      <c r="D47" s="271" t="s">
        <v>208</v>
      </c>
      <c r="E47" s="275" t="s">
        <v>205</v>
      </c>
      <c r="F47" s="272"/>
      <c r="G47" s="272"/>
      <c r="H47" s="272"/>
      <c r="I47" s="272">
        <v>8</v>
      </c>
      <c r="J47" s="272">
        <v>11</v>
      </c>
      <c r="K47" s="272">
        <v>12</v>
      </c>
      <c r="L47" s="272">
        <v>9</v>
      </c>
      <c r="M47" s="272">
        <v>9</v>
      </c>
      <c r="N47" s="272">
        <v>10</v>
      </c>
      <c r="O47" s="272">
        <v>9</v>
      </c>
      <c r="P47" s="272"/>
      <c r="Q47" s="270"/>
      <c r="R47" s="273">
        <v>68</v>
      </c>
      <c r="S47" s="261">
        <v>45</v>
      </c>
      <c r="T47" s="31">
        <f t="shared" si="1"/>
        <v>0</v>
      </c>
    </row>
    <row r="48" spans="1:20" ht="19.5" customHeight="1" x14ac:dyDescent="0.3">
      <c r="A48" s="272">
        <v>1</v>
      </c>
      <c r="B48" s="272">
        <v>4</v>
      </c>
      <c r="C48" s="274" t="s">
        <v>68</v>
      </c>
      <c r="D48" s="271" t="s">
        <v>69</v>
      </c>
      <c r="E48" s="275" t="s">
        <v>185</v>
      </c>
      <c r="F48" s="272"/>
      <c r="G48" s="272"/>
      <c r="H48" s="272"/>
      <c r="I48" s="272">
        <v>9</v>
      </c>
      <c r="J48" s="272">
        <v>10</v>
      </c>
      <c r="K48" s="272">
        <v>12</v>
      </c>
      <c r="L48" s="272">
        <v>9</v>
      </c>
      <c r="M48" s="272">
        <v>9</v>
      </c>
      <c r="N48" s="272">
        <v>10</v>
      </c>
      <c r="O48" s="272">
        <v>9</v>
      </c>
      <c r="P48" s="272"/>
      <c r="Q48" s="270"/>
      <c r="R48" s="273">
        <v>68</v>
      </c>
      <c r="S48" s="261">
        <v>46</v>
      </c>
      <c r="T48" s="31">
        <f t="shared" si="1"/>
        <v>0</v>
      </c>
    </row>
    <row r="49" spans="1:20" ht="19.5" customHeight="1" x14ac:dyDescent="0.3">
      <c r="A49" s="272">
        <v>44</v>
      </c>
      <c r="B49" s="272">
        <v>10</v>
      </c>
      <c r="C49" s="274" t="s">
        <v>207</v>
      </c>
      <c r="D49" s="271" t="s">
        <v>208</v>
      </c>
      <c r="E49" s="275" t="s">
        <v>210</v>
      </c>
      <c r="F49" s="277"/>
      <c r="G49" s="277"/>
      <c r="H49" s="277"/>
      <c r="I49" s="277">
        <v>8</v>
      </c>
      <c r="J49" s="277">
        <v>11</v>
      </c>
      <c r="K49" s="277">
        <v>12</v>
      </c>
      <c r="L49" s="277">
        <v>9</v>
      </c>
      <c r="M49" s="277">
        <v>9</v>
      </c>
      <c r="N49" s="277">
        <v>9</v>
      </c>
      <c r="O49" s="277">
        <v>9</v>
      </c>
      <c r="P49" s="277"/>
      <c r="Q49" s="269"/>
      <c r="R49" s="273">
        <v>67</v>
      </c>
      <c r="S49" s="261">
        <v>47</v>
      </c>
      <c r="T49" s="31">
        <f t="shared" si="1"/>
        <v>0</v>
      </c>
    </row>
    <row r="50" spans="1:20" ht="19.5" customHeight="1" x14ac:dyDescent="0.3">
      <c r="A50" s="272">
        <v>27</v>
      </c>
      <c r="B50" s="272">
        <v>5</v>
      </c>
      <c r="C50" s="274" t="s">
        <v>70</v>
      </c>
      <c r="D50" s="276" t="s">
        <v>71</v>
      </c>
      <c r="E50" s="275" t="s">
        <v>191</v>
      </c>
      <c r="F50" s="272"/>
      <c r="G50" s="272"/>
      <c r="H50" s="272"/>
      <c r="I50" s="272">
        <v>8</v>
      </c>
      <c r="J50" s="272">
        <v>10</v>
      </c>
      <c r="K50" s="272">
        <v>9</v>
      </c>
      <c r="L50" s="272">
        <v>8</v>
      </c>
      <c r="M50" s="272">
        <v>8</v>
      </c>
      <c r="N50" s="272">
        <v>9</v>
      </c>
      <c r="O50" s="272">
        <v>9</v>
      </c>
      <c r="P50" s="272"/>
      <c r="Q50" s="270"/>
      <c r="R50" s="273">
        <v>61</v>
      </c>
      <c r="S50" s="261">
        <v>48</v>
      </c>
      <c r="T50" s="31">
        <f t="shared" si="1"/>
        <v>0</v>
      </c>
    </row>
    <row r="51" spans="1:20" ht="19.5" customHeight="1" x14ac:dyDescent="0.3">
      <c r="A51" s="272">
        <v>71</v>
      </c>
      <c r="B51" s="272">
        <v>14</v>
      </c>
      <c r="C51" s="274" t="s">
        <v>134</v>
      </c>
      <c r="D51" s="276" t="s">
        <v>135</v>
      </c>
      <c r="E51" s="275" t="s">
        <v>222</v>
      </c>
      <c r="F51" s="272"/>
      <c r="G51" s="272"/>
      <c r="H51" s="272"/>
      <c r="I51" s="272">
        <v>8</v>
      </c>
      <c r="J51" s="272"/>
      <c r="K51" s="272">
        <v>12</v>
      </c>
      <c r="L51" s="272">
        <v>7</v>
      </c>
      <c r="M51" s="272">
        <v>8</v>
      </c>
      <c r="N51" s="272">
        <v>11</v>
      </c>
      <c r="O51" s="272">
        <v>11</v>
      </c>
      <c r="P51" s="272"/>
      <c r="Q51" s="270"/>
      <c r="R51" s="273">
        <v>57</v>
      </c>
      <c r="S51" s="261">
        <v>49</v>
      </c>
      <c r="T51" s="31">
        <f t="shared" si="1"/>
        <v>0</v>
      </c>
    </row>
    <row r="52" spans="1:20" ht="19.5" customHeight="1" x14ac:dyDescent="0.3">
      <c r="A52" s="272">
        <v>46</v>
      </c>
      <c r="B52" s="272">
        <v>3</v>
      </c>
      <c r="C52" s="274" t="s">
        <v>147</v>
      </c>
      <c r="D52" s="271" t="s">
        <v>148</v>
      </c>
      <c r="E52" s="275" t="s">
        <v>182</v>
      </c>
      <c r="F52" s="272"/>
      <c r="G52" s="272"/>
      <c r="H52" s="272"/>
      <c r="I52" s="272">
        <v>9</v>
      </c>
      <c r="J52" s="272"/>
      <c r="K52" s="272">
        <v>10</v>
      </c>
      <c r="L52" s="272">
        <v>8</v>
      </c>
      <c r="M52" s="272">
        <v>8</v>
      </c>
      <c r="N52" s="272">
        <v>9</v>
      </c>
      <c r="O52" s="272">
        <v>12</v>
      </c>
      <c r="P52" s="272"/>
      <c r="Q52" s="270"/>
      <c r="R52" s="273">
        <v>56</v>
      </c>
      <c r="S52" s="261">
        <v>50</v>
      </c>
      <c r="T52" s="31">
        <f t="shared" si="1"/>
        <v>0</v>
      </c>
    </row>
    <row r="53" spans="1:20" ht="19.5" customHeight="1" x14ac:dyDescent="0.3">
      <c r="A53" s="272">
        <v>69</v>
      </c>
      <c r="B53" s="272">
        <v>14</v>
      </c>
      <c r="C53" s="274" t="s">
        <v>134</v>
      </c>
      <c r="D53" s="276" t="s">
        <v>135</v>
      </c>
      <c r="E53" s="275" t="s">
        <v>220</v>
      </c>
      <c r="F53" s="272"/>
      <c r="G53" s="272"/>
      <c r="H53" s="272"/>
      <c r="I53" s="272">
        <v>8</v>
      </c>
      <c r="J53" s="272"/>
      <c r="K53" s="272">
        <v>12</v>
      </c>
      <c r="L53" s="272">
        <v>8</v>
      </c>
      <c r="M53" s="272">
        <v>8</v>
      </c>
      <c r="N53" s="272">
        <v>10</v>
      </c>
      <c r="O53" s="272">
        <v>10</v>
      </c>
      <c r="P53" s="272"/>
      <c r="Q53" s="270"/>
      <c r="R53" s="273">
        <v>56</v>
      </c>
      <c r="S53" s="261">
        <v>51</v>
      </c>
      <c r="T53" s="31">
        <f t="shared" si="1"/>
        <v>0</v>
      </c>
    </row>
    <row r="54" spans="1:20" ht="19.5" customHeight="1" x14ac:dyDescent="0.3">
      <c r="A54" s="272">
        <v>21</v>
      </c>
      <c r="B54" s="272">
        <v>6</v>
      </c>
      <c r="C54" s="274" t="s">
        <v>70</v>
      </c>
      <c r="D54" s="276" t="s">
        <v>71</v>
      </c>
      <c r="E54" s="275" t="s">
        <v>193</v>
      </c>
      <c r="F54" s="272"/>
      <c r="G54" s="272"/>
      <c r="H54" s="272"/>
      <c r="I54" s="272">
        <v>9</v>
      </c>
      <c r="J54" s="272"/>
      <c r="K54" s="272">
        <v>11</v>
      </c>
      <c r="L54" s="272">
        <v>8</v>
      </c>
      <c r="M54" s="272">
        <v>8</v>
      </c>
      <c r="N54" s="272">
        <v>10</v>
      </c>
      <c r="O54" s="272">
        <v>9</v>
      </c>
      <c r="P54" s="272"/>
      <c r="Q54" s="270"/>
      <c r="R54" s="273">
        <v>55</v>
      </c>
      <c r="S54" s="261">
        <v>52</v>
      </c>
      <c r="T54" s="31">
        <f t="shared" si="1"/>
        <v>0</v>
      </c>
    </row>
    <row r="55" spans="1:20" ht="19.5" customHeight="1" x14ac:dyDescent="0.3">
      <c r="A55" s="272">
        <v>65</v>
      </c>
      <c r="B55" s="272">
        <v>18</v>
      </c>
      <c r="C55" s="274" t="s">
        <v>158</v>
      </c>
      <c r="D55" s="276" t="s">
        <v>165</v>
      </c>
      <c r="E55" s="275" t="s">
        <v>196</v>
      </c>
      <c r="F55" s="277"/>
      <c r="G55" s="277" t="s">
        <v>159</v>
      </c>
      <c r="H55" s="277"/>
      <c r="I55" s="277" t="s">
        <v>159</v>
      </c>
      <c r="J55" s="277" t="s">
        <v>159</v>
      </c>
      <c r="K55" s="277" t="s">
        <v>159</v>
      </c>
      <c r="L55" s="277" t="s">
        <v>159</v>
      </c>
      <c r="M55" s="277" t="s">
        <v>159</v>
      </c>
      <c r="N55" s="277" t="s">
        <v>159</v>
      </c>
      <c r="O55" s="277" t="s">
        <v>159</v>
      </c>
      <c r="P55" s="277"/>
      <c r="Q55" s="269"/>
      <c r="R55" s="273">
        <v>0</v>
      </c>
      <c r="S55" s="261">
        <v>53</v>
      </c>
      <c r="T55" s="31">
        <f t="shared" si="1"/>
        <v>0</v>
      </c>
    </row>
    <row r="56" spans="1:20" ht="19.5" customHeight="1" x14ac:dyDescent="0.3">
      <c r="A56" s="272">
        <v>36</v>
      </c>
      <c r="B56" s="272">
        <v>1</v>
      </c>
      <c r="C56" s="274" t="s">
        <v>167</v>
      </c>
      <c r="D56" s="271" t="s">
        <v>108</v>
      </c>
      <c r="E56" s="275" t="s">
        <v>176</v>
      </c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0"/>
      <c r="R56" s="273">
        <v>0</v>
      </c>
      <c r="S56" s="261">
        <v>54</v>
      </c>
      <c r="T56" s="31">
        <f t="shared" si="1"/>
        <v>0</v>
      </c>
    </row>
    <row r="57" spans="1:20" ht="19.5" customHeight="1" x14ac:dyDescent="0.3">
      <c r="A57" s="272">
        <v>14</v>
      </c>
      <c r="B57" s="272">
        <v>2</v>
      </c>
      <c r="C57" s="274" t="s">
        <v>166</v>
      </c>
      <c r="D57" s="276" t="s">
        <v>163</v>
      </c>
      <c r="E57" s="275" t="s">
        <v>178</v>
      </c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69"/>
      <c r="R57" s="273">
        <v>0</v>
      </c>
      <c r="S57" s="261">
        <v>55</v>
      </c>
      <c r="T57" s="31">
        <f t="shared" si="1"/>
        <v>0</v>
      </c>
    </row>
    <row r="58" spans="1:20" ht="19.5" customHeight="1" x14ac:dyDescent="0.3">
      <c r="A58" s="272">
        <v>47</v>
      </c>
      <c r="B58" s="272">
        <v>3</v>
      </c>
      <c r="C58" s="274" t="s">
        <v>147</v>
      </c>
      <c r="D58" s="271" t="s">
        <v>148</v>
      </c>
      <c r="E58" s="275" t="s">
        <v>183</v>
      </c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0"/>
      <c r="R58" s="273">
        <v>0</v>
      </c>
      <c r="S58" s="261">
        <v>56</v>
      </c>
      <c r="T58" s="31">
        <f t="shared" si="1"/>
        <v>0</v>
      </c>
    </row>
    <row r="59" spans="1:20" ht="19.5" customHeight="1" x14ac:dyDescent="0.3">
      <c r="A59" s="272">
        <v>48</v>
      </c>
      <c r="B59" s="272">
        <v>3</v>
      </c>
      <c r="C59" s="274" t="s">
        <v>147</v>
      </c>
      <c r="D59" s="271" t="s">
        <v>148</v>
      </c>
      <c r="E59" s="275" t="s">
        <v>184</v>
      </c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0"/>
      <c r="R59" s="273">
        <v>0</v>
      </c>
      <c r="S59" s="261">
        <v>57</v>
      </c>
      <c r="T59" s="31">
        <f t="shared" si="1"/>
        <v>0</v>
      </c>
    </row>
    <row r="60" spans="1:20" ht="19.5" customHeight="1" x14ac:dyDescent="0.3">
      <c r="A60" s="272">
        <v>3</v>
      </c>
      <c r="B60" s="272">
        <v>4</v>
      </c>
      <c r="C60" s="274" t="s">
        <v>68</v>
      </c>
      <c r="D60" s="271" t="s">
        <v>69</v>
      </c>
      <c r="E60" s="275" t="s">
        <v>187</v>
      </c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0"/>
      <c r="R60" s="273">
        <v>0</v>
      </c>
      <c r="S60" s="261">
        <v>58</v>
      </c>
      <c r="T60" s="31">
        <f t="shared" si="1"/>
        <v>0</v>
      </c>
    </row>
    <row r="61" spans="1:20" ht="19.5" customHeight="1" x14ac:dyDescent="0.3">
      <c r="A61" s="272">
        <v>25</v>
      </c>
      <c r="B61" s="272">
        <v>5</v>
      </c>
      <c r="C61" s="274" t="s">
        <v>70</v>
      </c>
      <c r="D61" s="276" t="s">
        <v>71</v>
      </c>
      <c r="E61" s="275" t="s">
        <v>189</v>
      </c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69"/>
      <c r="R61" s="273">
        <v>0</v>
      </c>
      <c r="S61" s="261">
        <v>59</v>
      </c>
      <c r="T61" s="31">
        <f t="shared" si="1"/>
        <v>0</v>
      </c>
    </row>
    <row r="62" spans="1:20" ht="19.5" customHeight="1" x14ac:dyDescent="0.3">
      <c r="A62" s="272">
        <v>23</v>
      </c>
      <c r="B62" s="272">
        <v>6</v>
      </c>
      <c r="C62" s="274" t="s">
        <v>70</v>
      </c>
      <c r="D62" s="276" t="s">
        <v>71</v>
      </c>
      <c r="E62" s="275" t="s">
        <v>195</v>
      </c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0"/>
      <c r="R62" s="273">
        <v>0</v>
      </c>
      <c r="S62" s="261">
        <v>60</v>
      </c>
      <c r="T62" s="31">
        <f t="shared" si="1"/>
        <v>0</v>
      </c>
    </row>
    <row r="63" spans="1:20" ht="19.5" customHeight="1" x14ac:dyDescent="0.3">
      <c r="A63" s="272">
        <v>31</v>
      </c>
      <c r="B63" s="272">
        <v>7</v>
      </c>
      <c r="C63" s="274" t="s">
        <v>137</v>
      </c>
      <c r="D63" s="271" t="s">
        <v>138</v>
      </c>
      <c r="E63" s="275" t="s">
        <v>199</v>
      </c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0"/>
      <c r="R63" s="273">
        <v>0</v>
      </c>
      <c r="S63" s="261">
        <v>61</v>
      </c>
      <c r="T63" s="31">
        <f t="shared" si="1"/>
        <v>0</v>
      </c>
    </row>
    <row r="64" spans="1:20" ht="19.5" customHeight="1" x14ac:dyDescent="0.3">
      <c r="A64" s="272">
        <v>75</v>
      </c>
      <c r="B64" s="272">
        <v>8</v>
      </c>
      <c r="C64" s="274" t="s">
        <v>143</v>
      </c>
      <c r="D64" s="271" t="s">
        <v>144</v>
      </c>
      <c r="E64" s="275" t="s">
        <v>203</v>
      </c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0"/>
      <c r="R64" s="273">
        <v>0</v>
      </c>
      <c r="S64" s="261">
        <v>62</v>
      </c>
      <c r="T64" s="31">
        <f t="shared" si="1"/>
        <v>0</v>
      </c>
    </row>
    <row r="65" spans="1:20" ht="19.5" customHeight="1" x14ac:dyDescent="0.3">
      <c r="A65" s="272">
        <v>76</v>
      </c>
      <c r="B65" s="272">
        <v>8</v>
      </c>
      <c r="C65" s="274" t="s">
        <v>143</v>
      </c>
      <c r="D65" s="271" t="s">
        <v>144</v>
      </c>
      <c r="E65" s="275" t="s">
        <v>199</v>
      </c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69"/>
      <c r="R65" s="273">
        <v>0</v>
      </c>
      <c r="S65" s="261">
        <v>63</v>
      </c>
      <c r="T65" s="31">
        <f t="shared" si="1"/>
        <v>0</v>
      </c>
    </row>
    <row r="66" spans="1:20" ht="19.5" customHeight="1" x14ac:dyDescent="0.3">
      <c r="A66" s="272">
        <v>61</v>
      </c>
      <c r="B66" s="272">
        <v>9</v>
      </c>
      <c r="C66" s="274" t="s">
        <v>161</v>
      </c>
      <c r="D66" s="276" t="s">
        <v>140</v>
      </c>
      <c r="E66" s="275" t="s">
        <v>204</v>
      </c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0"/>
      <c r="R66" s="273">
        <v>0</v>
      </c>
      <c r="S66" s="261">
        <v>64</v>
      </c>
      <c r="T66" s="31">
        <f t="shared" si="1"/>
        <v>0</v>
      </c>
    </row>
    <row r="67" spans="1:20" ht="19.5" customHeight="1" x14ac:dyDescent="0.3">
      <c r="A67" s="272">
        <v>63</v>
      </c>
      <c r="B67" s="272">
        <v>9</v>
      </c>
      <c r="C67" s="274" t="s">
        <v>161</v>
      </c>
      <c r="D67" s="276" t="s">
        <v>140</v>
      </c>
      <c r="E67" s="275" t="s">
        <v>206</v>
      </c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69"/>
      <c r="R67" s="273">
        <v>0</v>
      </c>
      <c r="S67" s="261">
        <v>65</v>
      </c>
      <c r="T67" s="31">
        <f t="shared" ref="T67:T78" si="2">SUM(F67:H67)</f>
        <v>0</v>
      </c>
    </row>
    <row r="68" spans="1:20" ht="19.5" customHeight="1" x14ac:dyDescent="0.3">
      <c r="A68" s="272">
        <v>53</v>
      </c>
      <c r="B68" s="272">
        <v>12</v>
      </c>
      <c r="C68" s="274" t="s">
        <v>79</v>
      </c>
      <c r="D68" s="271" t="s">
        <v>80</v>
      </c>
      <c r="E68" s="275" t="s">
        <v>214</v>
      </c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0"/>
      <c r="R68" s="273">
        <v>0</v>
      </c>
      <c r="S68" s="261">
        <v>66</v>
      </c>
      <c r="T68" s="31">
        <f t="shared" si="2"/>
        <v>0</v>
      </c>
    </row>
    <row r="69" spans="1:20" ht="19.5" customHeight="1" x14ac:dyDescent="0.3">
      <c r="A69" s="272">
        <v>55</v>
      </c>
      <c r="B69" s="272">
        <v>12</v>
      </c>
      <c r="C69" s="274" t="s">
        <v>79</v>
      </c>
      <c r="D69" s="271" t="s">
        <v>80</v>
      </c>
      <c r="E69" s="275" t="s">
        <v>215</v>
      </c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0"/>
      <c r="R69" s="273">
        <v>0</v>
      </c>
      <c r="S69" s="261">
        <v>67</v>
      </c>
      <c r="T69" s="31">
        <f t="shared" si="2"/>
        <v>0</v>
      </c>
    </row>
    <row r="70" spans="1:20" ht="19.5" customHeight="1" x14ac:dyDescent="0.3">
      <c r="A70" s="272">
        <v>9</v>
      </c>
      <c r="B70" s="272">
        <v>13</v>
      </c>
      <c r="C70" s="274" t="s">
        <v>134</v>
      </c>
      <c r="D70" s="276" t="s">
        <v>135</v>
      </c>
      <c r="E70" s="275" t="s">
        <v>217</v>
      </c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69"/>
      <c r="R70" s="273">
        <v>0</v>
      </c>
      <c r="S70" s="261">
        <v>68</v>
      </c>
      <c r="T70" s="31">
        <f t="shared" si="2"/>
        <v>0</v>
      </c>
    </row>
    <row r="71" spans="1:20" ht="19.5" customHeight="1" x14ac:dyDescent="0.3">
      <c r="A71" s="272">
        <v>10</v>
      </c>
      <c r="B71" s="272">
        <v>13</v>
      </c>
      <c r="C71" s="274" t="s">
        <v>134</v>
      </c>
      <c r="D71" s="276" t="s">
        <v>135</v>
      </c>
      <c r="E71" s="275" t="s">
        <v>218</v>
      </c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0"/>
      <c r="R71" s="273">
        <v>0</v>
      </c>
      <c r="S71" s="261">
        <v>69</v>
      </c>
      <c r="T71" s="31">
        <f t="shared" si="2"/>
        <v>0</v>
      </c>
    </row>
    <row r="72" spans="1:20" ht="19.5" customHeight="1" x14ac:dyDescent="0.3">
      <c r="A72" s="272">
        <v>37</v>
      </c>
      <c r="B72" s="272">
        <v>15</v>
      </c>
      <c r="C72" s="274" t="s">
        <v>223</v>
      </c>
      <c r="D72" s="276" t="s">
        <v>136</v>
      </c>
      <c r="E72" s="275" t="s">
        <v>224</v>
      </c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69"/>
      <c r="R72" s="273">
        <v>0</v>
      </c>
      <c r="S72" s="261">
        <v>70</v>
      </c>
      <c r="T72" s="31">
        <f t="shared" si="2"/>
        <v>0</v>
      </c>
    </row>
    <row r="73" spans="1:20" ht="19.5" customHeight="1" x14ac:dyDescent="0.3">
      <c r="A73" s="272">
        <v>19</v>
      </c>
      <c r="B73" s="272">
        <v>16</v>
      </c>
      <c r="C73" s="274" t="s">
        <v>166</v>
      </c>
      <c r="D73" s="271" t="s">
        <v>163</v>
      </c>
      <c r="E73" s="275" t="s">
        <v>228</v>
      </c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69"/>
      <c r="R73" s="273">
        <v>0</v>
      </c>
      <c r="S73" s="261">
        <v>71</v>
      </c>
      <c r="T73" s="31">
        <f t="shared" si="2"/>
        <v>0</v>
      </c>
    </row>
    <row r="74" spans="1:20" ht="19.5" customHeight="1" x14ac:dyDescent="0.3">
      <c r="A74" s="272">
        <v>57</v>
      </c>
      <c r="B74" s="272">
        <v>17</v>
      </c>
      <c r="C74" s="274" t="s">
        <v>143</v>
      </c>
      <c r="D74" s="276" t="s">
        <v>144</v>
      </c>
      <c r="E74" s="275" t="s">
        <v>205</v>
      </c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69"/>
      <c r="R74" s="273">
        <v>0</v>
      </c>
      <c r="S74" s="261">
        <v>72</v>
      </c>
      <c r="T74" s="31">
        <f t="shared" si="2"/>
        <v>0</v>
      </c>
    </row>
    <row r="75" spans="1:20" ht="19.5" customHeight="1" x14ac:dyDescent="0.3">
      <c r="A75" s="272">
        <v>58</v>
      </c>
      <c r="B75" s="272">
        <v>17</v>
      </c>
      <c r="C75" s="274" t="s">
        <v>143</v>
      </c>
      <c r="D75" s="276" t="s">
        <v>144</v>
      </c>
      <c r="E75" s="275" t="s">
        <v>190</v>
      </c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69"/>
      <c r="R75" s="273">
        <v>0</v>
      </c>
      <c r="S75" s="261">
        <v>73</v>
      </c>
      <c r="T75" s="31">
        <f t="shared" si="2"/>
        <v>0</v>
      </c>
    </row>
    <row r="76" spans="1:20" ht="19.5" customHeight="1" x14ac:dyDescent="0.3">
      <c r="A76" s="272">
        <v>59</v>
      </c>
      <c r="B76" s="272">
        <v>17</v>
      </c>
      <c r="C76" s="274" t="s">
        <v>143</v>
      </c>
      <c r="D76" s="276" t="s">
        <v>144</v>
      </c>
      <c r="E76" s="275" t="s">
        <v>230</v>
      </c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0"/>
      <c r="R76" s="273">
        <v>0</v>
      </c>
      <c r="S76" s="261">
        <v>74</v>
      </c>
      <c r="T76" s="31">
        <f t="shared" si="2"/>
        <v>0</v>
      </c>
    </row>
    <row r="77" spans="1:20" ht="19.5" customHeight="1" x14ac:dyDescent="0.3">
      <c r="A77" s="272">
        <v>60</v>
      </c>
      <c r="B77" s="272">
        <v>17</v>
      </c>
      <c r="C77" s="274" t="s">
        <v>143</v>
      </c>
      <c r="D77" s="276" t="s">
        <v>144</v>
      </c>
      <c r="E77" s="275" t="s">
        <v>202</v>
      </c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69"/>
      <c r="R77" s="273">
        <v>0</v>
      </c>
      <c r="S77" s="261">
        <v>75</v>
      </c>
      <c r="T77" s="31">
        <f t="shared" si="2"/>
        <v>0</v>
      </c>
    </row>
    <row r="78" spans="1:20" ht="19.5" customHeight="1" x14ac:dyDescent="0.3">
      <c r="A78" s="272">
        <v>67</v>
      </c>
      <c r="B78" s="272">
        <v>18</v>
      </c>
      <c r="C78" s="274" t="s">
        <v>158</v>
      </c>
      <c r="D78" s="276" t="s">
        <v>165</v>
      </c>
      <c r="E78" s="275" t="s">
        <v>232</v>
      </c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69"/>
      <c r="R78" s="273">
        <v>0</v>
      </c>
      <c r="S78" s="261">
        <v>76</v>
      </c>
      <c r="T78" s="31">
        <f t="shared" si="2"/>
        <v>0</v>
      </c>
    </row>
  </sheetData>
  <sortState xmlns:xlrd2="http://schemas.microsoft.com/office/spreadsheetml/2017/richdata2" ref="A3:T78">
    <sortCondition descending="1" ref="R3:R78"/>
    <sortCondition descending="1" ref="F3:F78"/>
    <sortCondition descending="1" ref="G3:G78"/>
    <sortCondition descending="1" ref="J3:J78"/>
  </sortState>
  <mergeCells count="1">
    <mergeCell ref="A1:T1"/>
  </mergeCells>
  <phoneticPr fontId="0" type="noConversion"/>
  <printOptions gridLines="1"/>
  <pageMargins left="0.31496062992125984" right="0.31496062992125984" top="0.39370078740157483" bottom="0.43307086614173229" header="0.51181102362204722" footer="0.51181102362204722"/>
  <pageSetup paperSize="9" fitToHeight="0" orientation="landscape" horizontalDpi="4294967294" r:id="rId1"/>
  <headerFooter alignWithMargins="0">
    <oddHeader xml:space="preserve">&amp;CCANTO IN FESTA PIACENZA 2019-2020 </oddHeader>
  </headerFooter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45"/>
  <sheetViews>
    <sheetView zoomScaleNormal="100" workbookViewId="0">
      <pane ySplit="5" topLeftCell="A6" activePane="bottomLeft" state="frozen"/>
      <selection activeCell="U20" sqref="U20"/>
      <selection pane="bottomLeft" activeCell="S15" sqref="S15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134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3</v>
      </c>
    </row>
    <row r="2" spans="1:81" ht="15.75" customHeight="1" x14ac:dyDescent="0.3">
      <c r="A2" s="401" t="s">
        <v>30</v>
      </c>
      <c r="B2" s="402"/>
      <c r="C2" s="402"/>
      <c r="D2" s="403" t="s">
        <v>135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17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961</v>
      </c>
      <c r="T3" s="412"/>
      <c r="U3" s="33">
        <f>SUM(O6:O13)</f>
        <v>668</v>
      </c>
      <c r="V3" s="412"/>
      <c r="W3" s="33">
        <f>SUM(O6:O11)</f>
        <v>513</v>
      </c>
      <c r="Y3" s="378" t="s">
        <v>132</v>
      </c>
      <c r="Z3" s="379"/>
      <c r="AA3" s="201">
        <v>8</v>
      </c>
      <c r="AB3" s="202">
        <f>SUM((AA1*4)+(AA2*2)+AA3)</f>
        <v>24</v>
      </c>
    </row>
    <row r="4" spans="1:81" ht="23.25" customHeight="1" x14ac:dyDescent="0.3">
      <c r="B4" s="381"/>
      <c r="C4" s="366">
        <v>68</v>
      </c>
      <c r="D4" s="367"/>
      <c r="E4" s="386"/>
      <c r="F4" s="368"/>
      <c r="G4" s="368">
        <v>80</v>
      </c>
      <c r="H4" s="369"/>
      <c r="I4" s="391"/>
      <c r="J4" s="392"/>
      <c r="K4" s="370">
        <v>57</v>
      </c>
      <c r="L4" s="371"/>
      <c r="M4" s="397"/>
      <c r="N4" s="398"/>
      <c r="O4" s="372">
        <v>88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114</v>
      </c>
      <c r="C6" s="11">
        <v>13</v>
      </c>
      <c r="D6" s="11">
        <v>10</v>
      </c>
      <c r="E6" s="11">
        <v>6</v>
      </c>
      <c r="F6" s="11">
        <v>7</v>
      </c>
      <c r="G6" s="11">
        <v>11</v>
      </c>
      <c r="H6" s="11">
        <v>12</v>
      </c>
      <c r="I6" s="11">
        <v>8</v>
      </c>
      <c r="J6" s="11">
        <v>9</v>
      </c>
      <c r="K6" s="11">
        <v>9</v>
      </c>
      <c r="L6" s="11">
        <v>8</v>
      </c>
      <c r="M6" s="11"/>
      <c r="N6" s="11"/>
      <c r="O6" s="192">
        <f t="shared" ref="O6:O29" si="0">IF(B6="","",SUM(C6:M6)-(N6))</f>
        <v>93</v>
      </c>
      <c r="P6" s="22" t="s">
        <v>125</v>
      </c>
      <c r="Q6" s="31">
        <f t="shared" ref="Q6:Q45" si="1">SUM(C6:E6)</f>
        <v>29</v>
      </c>
    </row>
    <row r="7" spans="1:81" ht="15.75" customHeight="1" x14ac:dyDescent="0.3">
      <c r="A7" s="18">
        <v>2</v>
      </c>
      <c r="B7" s="6">
        <v>127</v>
      </c>
      <c r="C7" s="8">
        <v>17</v>
      </c>
      <c r="D7" s="8"/>
      <c r="E7" s="8">
        <v>7</v>
      </c>
      <c r="F7" s="8">
        <v>10</v>
      </c>
      <c r="G7" s="8"/>
      <c r="H7" s="8">
        <v>13</v>
      </c>
      <c r="I7" s="8">
        <v>10</v>
      </c>
      <c r="J7" s="8">
        <v>9</v>
      </c>
      <c r="K7" s="8">
        <v>11</v>
      </c>
      <c r="L7" s="8">
        <v>9</v>
      </c>
      <c r="M7" s="8"/>
      <c r="N7" s="9"/>
      <c r="O7" s="192">
        <f t="shared" si="0"/>
        <v>86</v>
      </c>
      <c r="P7" s="22" t="s">
        <v>126</v>
      </c>
      <c r="Q7" s="31">
        <f t="shared" si="1"/>
        <v>24</v>
      </c>
      <c r="S7" s="364" t="s">
        <v>74</v>
      </c>
      <c r="T7" s="365"/>
      <c r="U7" s="86" t="s">
        <v>77</v>
      </c>
      <c r="V7" s="87">
        <v>55</v>
      </c>
    </row>
    <row r="8" spans="1:81" ht="15.75" customHeight="1" x14ac:dyDescent="0.3">
      <c r="A8" s="18">
        <v>3</v>
      </c>
      <c r="B8" s="6">
        <v>91</v>
      </c>
      <c r="C8" s="214"/>
      <c r="D8" s="214">
        <v>9</v>
      </c>
      <c r="E8" s="214">
        <v>7</v>
      </c>
      <c r="F8" s="214">
        <v>7</v>
      </c>
      <c r="G8" s="214">
        <v>13</v>
      </c>
      <c r="H8" s="214">
        <v>13</v>
      </c>
      <c r="I8" s="214">
        <v>9</v>
      </c>
      <c r="J8" s="214">
        <v>9</v>
      </c>
      <c r="K8" s="214">
        <v>10</v>
      </c>
      <c r="L8" s="214">
        <v>9</v>
      </c>
      <c r="M8" s="214"/>
      <c r="N8" s="214"/>
      <c r="O8" s="192">
        <f t="shared" si="0"/>
        <v>86</v>
      </c>
      <c r="P8" s="22" t="s">
        <v>125</v>
      </c>
      <c r="Q8" s="31">
        <f t="shared" si="1"/>
        <v>16</v>
      </c>
      <c r="S8" s="364" t="s">
        <v>75</v>
      </c>
      <c r="T8" s="365"/>
      <c r="U8" s="86" t="s">
        <v>77</v>
      </c>
      <c r="V8" s="87">
        <v>40</v>
      </c>
    </row>
    <row r="9" spans="1:81" ht="15.75" customHeight="1" x14ac:dyDescent="0.3">
      <c r="A9" s="18">
        <v>4</v>
      </c>
      <c r="B9" s="6" t="s">
        <v>190</v>
      </c>
      <c r="C9" s="211">
        <v>15</v>
      </c>
      <c r="D9" s="211"/>
      <c r="E9" s="211">
        <v>8</v>
      </c>
      <c r="F9" s="211">
        <v>8</v>
      </c>
      <c r="G9" s="211">
        <v>9</v>
      </c>
      <c r="H9" s="211">
        <v>12</v>
      </c>
      <c r="I9" s="211">
        <v>8</v>
      </c>
      <c r="J9" s="211">
        <v>7</v>
      </c>
      <c r="K9" s="211">
        <v>10</v>
      </c>
      <c r="L9" s="211">
        <v>8</v>
      </c>
      <c r="M9" s="211"/>
      <c r="N9" s="212"/>
      <c r="O9" s="192">
        <f t="shared" si="0"/>
        <v>85</v>
      </c>
      <c r="P9" s="214" t="s">
        <v>124</v>
      </c>
      <c r="Q9" s="31">
        <f t="shared" si="1"/>
        <v>23</v>
      </c>
      <c r="S9" s="364" t="s">
        <v>76</v>
      </c>
      <c r="T9" s="365"/>
      <c r="U9" s="86" t="s">
        <v>77</v>
      </c>
      <c r="V9" s="87">
        <v>23</v>
      </c>
    </row>
    <row r="10" spans="1:81" ht="15.75" customHeight="1" x14ac:dyDescent="0.3">
      <c r="A10" s="18">
        <v>5</v>
      </c>
      <c r="B10" s="6">
        <v>92</v>
      </c>
      <c r="C10" s="211">
        <v>14</v>
      </c>
      <c r="D10" s="211">
        <v>10</v>
      </c>
      <c r="E10" s="211">
        <v>6</v>
      </c>
      <c r="F10" s="211">
        <v>8</v>
      </c>
      <c r="G10" s="211"/>
      <c r="H10" s="211">
        <v>12</v>
      </c>
      <c r="I10" s="211">
        <v>8</v>
      </c>
      <c r="J10" s="211">
        <v>8</v>
      </c>
      <c r="K10" s="211">
        <v>10</v>
      </c>
      <c r="L10" s="211">
        <v>8</v>
      </c>
      <c r="M10" s="211"/>
      <c r="N10" s="212"/>
      <c r="O10" s="192">
        <f t="shared" si="0"/>
        <v>84</v>
      </c>
      <c r="P10" s="22" t="s">
        <v>128</v>
      </c>
      <c r="Q10" s="31">
        <f t="shared" si="1"/>
        <v>30</v>
      </c>
    </row>
    <row r="11" spans="1:81" ht="15.75" customHeight="1" x14ac:dyDescent="0.3">
      <c r="A11" s="18">
        <v>6</v>
      </c>
      <c r="B11" s="6">
        <v>43</v>
      </c>
      <c r="C11" s="11" t="s">
        <v>159</v>
      </c>
      <c r="D11" s="11">
        <v>10</v>
      </c>
      <c r="E11" s="11"/>
      <c r="F11" s="11">
        <v>8</v>
      </c>
      <c r="G11" s="11">
        <v>12</v>
      </c>
      <c r="H11" s="11">
        <v>12</v>
      </c>
      <c r="I11" s="11">
        <v>9</v>
      </c>
      <c r="J11" s="11">
        <v>11</v>
      </c>
      <c r="K11" s="11">
        <v>9</v>
      </c>
      <c r="L11" s="11">
        <v>8</v>
      </c>
      <c r="M11" s="11"/>
      <c r="N11" s="11"/>
      <c r="O11" s="192">
        <f t="shared" si="0"/>
        <v>79</v>
      </c>
      <c r="P11" s="22" t="s">
        <v>125</v>
      </c>
      <c r="Q11" s="31">
        <f t="shared" si="1"/>
        <v>10</v>
      </c>
    </row>
    <row r="12" spans="1:81" ht="15.75" customHeight="1" x14ac:dyDescent="0.3">
      <c r="A12" s="18">
        <v>7</v>
      </c>
      <c r="B12" s="6">
        <v>63</v>
      </c>
      <c r="C12" s="214"/>
      <c r="D12" s="214">
        <v>9</v>
      </c>
      <c r="E12" s="214">
        <v>7</v>
      </c>
      <c r="F12" s="214">
        <v>9</v>
      </c>
      <c r="G12" s="214"/>
      <c r="H12" s="214">
        <v>14</v>
      </c>
      <c r="I12" s="214">
        <v>9</v>
      </c>
      <c r="J12" s="214">
        <v>9</v>
      </c>
      <c r="K12" s="214">
        <v>11</v>
      </c>
      <c r="L12" s="214">
        <v>10</v>
      </c>
      <c r="M12" s="214"/>
      <c r="N12" s="214"/>
      <c r="O12" s="192">
        <f t="shared" si="0"/>
        <v>78</v>
      </c>
      <c r="P12" s="22" t="s">
        <v>126</v>
      </c>
      <c r="Q12" s="31">
        <f t="shared" si="1"/>
        <v>16</v>
      </c>
    </row>
    <row r="13" spans="1:81" ht="15.75" customHeight="1" x14ac:dyDescent="0.3">
      <c r="A13" s="18">
        <v>8</v>
      </c>
      <c r="B13" s="6">
        <v>77</v>
      </c>
      <c r="C13" s="11">
        <v>14</v>
      </c>
      <c r="D13" s="11"/>
      <c r="E13" s="11"/>
      <c r="F13" s="11">
        <v>10</v>
      </c>
      <c r="G13" s="11"/>
      <c r="H13" s="11">
        <v>14</v>
      </c>
      <c r="I13" s="11">
        <v>9</v>
      </c>
      <c r="J13" s="11">
        <v>9</v>
      </c>
      <c r="K13" s="11">
        <v>11</v>
      </c>
      <c r="L13" s="11">
        <v>10</v>
      </c>
      <c r="M13" s="11"/>
      <c r="N13" s="11"/>
      <c r="O13" s="192">
        <f t="shared" si="0"/>
        <v>77</v>
      </c>
      <c r="P13" s="22" t="s">
        <v>127</v>
      </c>
      <c r="Q13" s="31">
        <f t="shared" si="1"/>
        <v>14</v>
      </c>
    </row>
    <row r="14" spans="1:81" ht="15.75" customHeight="1" x14ac:dyDescent="0.3">
      <c r="A14" s="18">
        <v>9</v>
      </c>
      <c r="B14" s="6" t="s">
        <v>219</v>
      </c>
      <c r="C14" s="11">
        <v>15</v>
      </c>
      <c r="D14" s="11"/>
      <c r="E14" s="11">
        <v>6</v>
      </c>
      <c r="F14" s="11">
        <v>9</v>
      </c>
      <c r="G14" s="11"/>
      <c r="H14" s="11">
        <v>12</v>
      </c>
      <c r="I14" s="11">
        <v>8</v>
      </c>
      <c r="J14" s="11">
        <v>8</v>
      </c>
      <c r="K14" s="11">
        <v>10</v>
      </c>
      <c r="L14" s="11">
        <v>8</v>
      </c>
      <c r="M14" s="11"/>
      <c r="N14" s="11"/>
      <c r="O14" s="192">
        <f t="shared" si="0"/>
        <v>76</v>
      </c>
      <c r="P14" s="214" t="s">
        <v>124</v>
      </c>
      <c r="Q14" s="31">
        <f t="shared" si="1"/>
        <v>21</v>
      </c>
    </row>
    <row r="15" spans="1:81" ht="15.75" customHeight="1" x14ac:dyDescent="0.3">
      <c r="A15" s="18">
        <v>10</v>
      </c>
      <c r="B15" s="6" t="s">
        <v>204</v>
      </c>
      <c r="C15" s="214"/>
      <c r="D15" s="214"/>
      <c r="E15" s="214">
        <v>8</v>
      </c>
      <c r="F15" s="214">
        <v>7</v>
      </c>
      <c r="G15" s="214">
        <v>11</v>
      </c>
      <c r="H15" s="214">
        <v>12</v>
      </c>
      <c r="I15" s="214">
        <v>8</v>
      </c>
      <c r="J15" s="214">
        <v>8</v>
      </c>
      <c r="K15" s="214">
        <v>10</v>
      </c>
      <c r="L15" s="214">
        <v>10</v>
      </c>
      <c r="M15" s="214"/>
      <c r="N15" s="214"/>
      <c r="O15" s="192">
        <f t="shared" si="0"/>
        <v>74</v>
      </c>
      <c r="P15" s="214" t="s">
        <v>124</v>
      </c>
      <c r="Q15" s="31">
        <f t="shared" si="1"/>
        <v>8</v>
      </c>
    </row>
    <row r="16" spans="1:81" ht="15.75" customHeight="1" x14ac:dyDescent="0.3">
      <c r="A16" s="18">
        <v>11</v>
      </c>
      <c r="B16" s="6" t="s">
        <v>221</v>
      </c>
      <c r="C16" s="8"/>
      <c r="D16" s="8"/>
      <c r="E16" s="8">
        <v>6</v>
      </c>
      <c r="F16" s="8">
        <v>7</v>
      </c>
      <c r="G16" s="8">
        <v>10</v>
      </c>
      <c r="H16" s="8">
        <v>13</v>
      </c>
      <c r="I16" s="8">
        <v>8</v>
      </c>
      <c r="J16" s="8">
        <v>7</v>
      </c>
      <c r="K16" s="8">
        <v>11</v>
      </c>
      <c r="L16" s="8">
        <v>10</v>
      </c>
      <c r="M16" s="8"/>
      <c r="N16" s="9"/>
      <c r="O16" s="192">
        <f t="shared" si="0"/>
        <v>72</v>
      </c>
      <c r="P16" s="214" t="s">
        <v>124</v>
      </c>
      <c r="Q16" s="31">
        <f t="shared" si="1"/>
        <v>6</v>
      </c>
    </row>
    <row r="17" spans="1:17" ht="15.75" customHeight="1" x14ac:dyDescent="0.3">
      <c r="A17" s="18">
        <v>12</v>
      </c>
      <c r="B17" s="6">
        <v>118</v>
      </c>
      <c r="C17" s="11"/>
      <c r="D17" s="11"/>
      <c r="E17" s="11">
        <v>6</v>
      </c>
      <c r="F17" s="11">
        <v>7</v>
      </c>
      <c r="G17" s="11">
        <v>11</v>
      </c>
      <c r="H17" s="11">
        <v>11</v>
      </c>
      <c r="I17" s="11">
        <v>9</v>
      </c>
      <c r="J17" s="11">
        <v>9</v>
      </c>
      <c r="K17" s="11">
        <v>10</v>
      </c>
      <c r="L17" s="11">
        <v>8</v>
      </c>
      <c r="M17" s="11"/>
      <c r="N17" s="11"/>
      <c r="O17" s="192">
        <f t="shared" si="0"/>
        <v>71</v>
      </c>
      <c r="P17" s="22" t="s">
        <v>128</v>
      </c>
      <c r="Q17" s="31">
        <f t="shared" si="1"/>
        <v>6</v>
      </c>
    </row>
    <row r="18" spans="1:17" ht="15.75" customHeight="1" x14ac:dyDescent="0.3">
      <c r="A18" s="221">
        <v>13</v>
      </c>
      <c r="B18" s="6">
        <v>32</v>
      </c>
      <c r="C18" s="211"/>
      <c r="D18" s="211"/>
      <c r="E18" s="211"/>
      <c r="F18" s="211">
        <v>9</v>
      </c>
      <c r="G18" s="211">
        <v>9</v>
      </c>
      <c r="H18" s="211">
        <v>13</v>
      </c>
      <c r="I18" s="211">
        <v>9</v>
      </c>
      <c r="J18" s="211">
        <v>9</v>
      </c>
      <c r="K18" s="211">
        <v>10</v>
      </c>
      <c r="L18" s="211">
        <v>10</v>
      </c>
      <c r="M18" s="211"/>
      <c r="N18" s="212"/>
      <c r="O18" s="192">
        <f t="shared" si="0"/>
        <v>69</v>
      </c>
      <c r="P18" s="223" t="s">
        <v>127</v>
      </c>
      <c r="Q18" s="31">
        <f t="shared" si="1"/>
        <v>0</v>
      </c>
    </row>
    <row r="19" spans="1:17" ht="15.75" customHeight="1" x14ac:dyDescent="0.3">
      <c r="A19" s="221">
        <v>14</v>
      </c>
      <c r="B19" s="6">
        <v>29</v>
      </c>
      <c r="C19" s="211"/>
      <c r="D19" s="211">
        <v>9</v>
      </c>
      <c r="E19" s="211">
        <v>7</v>
      </c>
      <c r="F19" s="211">
        <v>7</v>
      </c>
      <c r="G19" s="211"/>
      <c r="H19" s="211">
        <v>11</v>
      </c>
      <c r="I19" s="211">
        <v>9</v>
      </c>
      <c r="J19" s="211">
        <v>8</v>
      </c>
      <c r="K19" s="211">
        <v>9</v>
      </c>
      <c r="L19" s="211">
        <v>8</v>
      </c>
      <c r="M19" s="211"/>
      <c r="N19" s="212"/>
      <c r="O19" s="192">
        <f t="shared" si="0"/>
        <v>68</v>
      </c>
      <c r="P19" s="223" t="s">
        <v>128</v>
      </c>
      <c r="Q19" s="31">
        <f t="shared" si="1"/>
        <v>16</v>
      </c>
    </row>
    <row r="20" spans="1:17" ht="15.75" customHeight="1" x14ac:dyDescent="0.3">
      <c r="A20" s="221">
        <v>15</v>
      </c>
      <c r="B20" s="6">
        <v>46</v>
      </c>
      <c r="C20" s="11"/>
      <c r="D20" s="11"/>
      <c r="E20" s="11"/>
      <c r="F20" s="11">
        <v>8</v>
      </c>
      <c r="G20" s="11">
        <v>10</v>
      </c>
      <c r="H20" s="11">
        <v>12</v>
      </c>
      <c r="I20" s="11">
        <v>7</v>
      </c>
      <c r="J20" s="11">
        <v>8</v>
      </c>
      <c r="K20" s="11">
        <v>12</v>
      </c>
      <c r="L20" s="11">
        <v>10</v>
      </c>
      <c r="M20" s="11"/>
      <c r="N20" s="11"/>
      <c r="O20" s="192">
        <f t="shared" si="0"/>
        <v>67</v>
      </c>
      <c r="P20" s="223" t="s">
        <v>151</v>
      </c>
      <c r="Q20" s="31">
        <f t="shared" si="1"/>
        <v>0</v>
      </c>
    </row>
    <row r="21" spans="1:17" ht="15.75" customHeight="1" x14ac:dyDescent="0.3">
      <c r="A21" s="221">
        <v>16</v>
      </c>
      <c r="B21" s="6">
        <v>122</v>
      </c>
      <c r="C21" s="11"/>
      <c r="D21" s="11"/>
      <c r="E21" s="11"/>
      <c r="F21" s="11">
        <v>8</v>
      </c>
      <c r="G21" s="11">
        <v>10</v>
      </c>
      <c r="H21" s="11">
        <v>12</v>
      </c>
      <c r="I21" s="11">
        <v>7</v>
      </c>
      <c r="J21" s="11">
        <v>8</v>
      </c>
      <c r="K21" s="11">
        <v>10</v>
      </c>
      <c r="L21" s="11">
        <v>8</v>
      </c>
      <c r="M21" s="11"/>
      <c r="N21" s="11"/>
      <c r="O21" s="192">
        <f t="shared" si="0"/>
        <v>63</v>
      </c>
      <c r="P21" s="223" t="s">
        <v>151</v>
      </c>
      <c r="Q21" s="31">
        <f t="shared" si="1"/>
        <v>0</v>
      </c>
    </row>
    <row r="22" spans="1:17" ht="15.75" customHeight="1" x14ac:dyDescent="0.3">
      <c r="A22" s="221">
        <v>17</v>
      </c>
      <c r="B22" s="6" t="s">
        <v>222</v>
      </c>
      <c r="C22" s="11"/>
      <c r="D22" s="11"/>
      <c r="E22" s="11"/>
      <c r="F22" s="11">
        <v>8</v>
      </c>
      <c r="G22" s="11"/>
      <c r="H22" s="11">
        <v>12</v>
      </c>
      <c r="I22" s="11">
        <v>7</v>
      </c>
      <c r="J22" s="11">
        <v>8</v>
      </c>
      <c r="K22" s="11">
        <v>11</v>
      </c>
      <c r="L22" s="11">
        <v>11</v>
      </c>
      <c r="M22" s="11"/>
      <c r="N22" s="11"/>
      <c r="O22" s="192">
        <f t="shared" si="0"/>
        <v>57</v>
      </c>
      <c r="P22" s="214" t="s">
        <v>124</v>
      </c>
      <c r="Q22" s="31">
        <f t="shared" si="1"/>
        <v>0</v>
      </c>
    </row>
    <row r="23" spans="1:17" ht="15.75" customHeight="1" x14ac:dyDescent="0.3">
      <c r="A23" s="221">
        <v>18</v>
      </c>
      <c r="B23" s="6" t="s">
        <v>220</v>
      </c>
      <c r="C23" s="8"/>
      <c r="D23" s="8"/>
      <c r="E23" s="8"/>
      <c r="F23" s="8">
        <v>8</v>
      </c>
      <c r="G23" s="8"/>
      <c r="H23" s="8">
        <v>12</v>
      </c>
      <c r="I23" s="8">
        <v>8</v>
      </c>
      <c r="J23" s="8">
        <v>8</v>
      </c>
      <c r="K23" s="8">
        <v>10</v>
      </c>
      <c r="L23" s="8">
        <v>10</v>
      </c>
      <c r="M23" s="8"/>
      <c r="N23" s="9"/>
      <c r="O23" s="192">
        <f t="shared" si="0"/>
        <v>56</v>
      </c>
      <c r="P23" s="214" t="s">
        <v>124</v>
      </c>
      <c r="Q23" s="31">
        <f t="shared" si="1"/>
        <v>0</v>
      </c>
    </row>
    <row r="24" spans="1:17" ht="15.75" customHeight="1" x14ac:dyDescent="0.3">
      <c r="A24" s="221">
        <v>19</v>
      </c>
      <c r="B24" s="6">
        <v>93</v>
      </c>
      <c r="C24" s="214"/>
      <c r="D24" s="214"/>
      <c r="E24" s="214"/>
      <c r="F24" s="214">
        <v>8</v>
      </c>
      <c r="G24" s="214"/>
      <c r="H24" s="214">
        <v>11</v>
      </c>
      <c r="I24" s="214">
        <v>8</v>
      </c>
      <c r="J24" s="214">
        <v>7</v>
      </c>
      <c r="K24" s="214">
        <v>11</v>
      </c>
      <c r="L24" s="214">
        <v>9</v>
      </c>
      <c r="M24" s="214"/>
      <c r="N24" s="214"/>
      <c r="O24" s="192">
        <f t="shared" si="0"/>
        <v>54</v>
      </c>
      <c r="P24" s="223" t="s">
        <v>151</v>
      </c>
      <c r="Q24" s="31">
        <f t="shared" si="1"/>
        <v>0</v>
      </c>
    </row>
    <row r="25" spans="1:17" ht="15.75" customHeight="1" x14ac:dyDescent="0.3">
      <c r="A25" s="221">
        <v>20</v>
      </c>
      <c r="B25" s="6">
        <v>130</v>
      </c>
      <c r="C25" s="11"/>
      <c r="D25" s="11"/>
      <c r="E25" s="11"/>
      <c r="F25" s="11">
        <v>7</v>
      </c>
      <c r="G25" s="11"/>
      <c r="H25" s="11">
        <v>12</v>
      </c>
      <c r="I25" s="11">
        <v>8</v>
      </c>
      <c r="J25" s="11">
        <v>8</v>
      </c>
      <c r="K25" s="11">
        <v>10</v>
      </c>
      <c r="L25" s="11">
        <v>8</v>
      </c>
      <c r="M25" s="11"/>
      <c r="N25" s="11"/>
      <c r="O25" s="192">
        <f t="shared" si="0"/>
        <v>53</v>
      </c>
      <c r="P25" s="223" t="s">
        <v>151</v>
      </c>
      <c r="Q25" s="31">
        <f t="shared" si="1"/>
        <v>0</v>
      </c>
    </row>
    <row r="26" spans="1:17" ht="15.75" customHeight="1" x14ac:dyDescent="0.3">
      <c r="A26" s="221">
        <v>21</v>
      </c>
      <c r="B26" s="6">
        <v>80</v>
      </c>
      <c r="C26" s="214"/>
      <c r="D26" s="214"/>
      <c r="E26" s="214"/>
      <c r="F26" s="214">
        <v>7</v>
      </c>
      <c r="G26" s="214"/>
      <c r="H26" s="214">
        <v>11</v>
      </c>
      <c r="I26" s="214">
        <v>7</v>
      </c>
      <c r="J26" s="214">
        <v>7</v>
      </c>
      <c r="K26" s="214">
        <v>9</v>
      </c>
      <c r="L26" s="214">
        <v>7</v>
      </c>
      <c r="M26" s="214"/>
      <c r="N26" s="214"/>
      <c r="O26" s="192">
        <f t="shared" si="0"/>
        <v>48</v>
      </c>
      <c r="P26" s="223" t="s">
        <v>128</v>
      </c>
      <c r="Q26" s="31">
        <f t="shared" si="1"/>
        <v>0</v>
      </c>
    </row>
    <row r="27" spans="1:17" ht="15.75" customHeight="1" x14ac:dyDescent="0.3">
      <c r="A27" s="221">
        <v>22</v>
      </c>
      <c r="B27" s="6">
        <v>37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>
        <f t="shared" si="0"/>
        <v>0</v>
      </c>
      <c r="P27" s="223" t="s">
        <v>125</v>
      </c>
      <c r="Q27" s="31">
        <f t="shared" si="1"/>
        <v>0</v>
      </c>
    </row>
    <row r="28" spans="1:17" ht="15.75" customHeight="1" x14ac:dyDescent="0.3">
      <c r="A28" s="221">
        <v>23</v>
      </c>
      <c r="B28" s="6" t="s">
        <v>217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>
        <f t="shared" si="0"/>
        <v>0</v>
      </c>
      <c r="P28" s="214" t="s">
        <v>124</v>
      </c>
      <c r="Q28" s="31">
        <f t="shared" si="1"/>
        <v>0</v>
      </c>
    </row>
    <row r="29" spans="1:17" ht="15.75" customHeight="1" x14ac:dyDescent="0.3">
      <c r="A29" s="221">
        <v>24</v>
      </c>
      <c r="B29" s="6" t="s">
        <v>218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2"/>
      <c r="O29" s="192">
        <f t="shared" si="0"/>
        <v>0</v>
      </c>
      <c r="P29" s="214" t="s">
        <v>124</v>
      </c>
      <c r="Q29" s="31">
        <f t="shared" si="1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ref="O30:O45" si="2">IF(B30="","",SUM(C30:M30)-(N30))</f>
        <v/>
      </c>
      <c r="P30" s="78"/>
      <c r="Q30" s="31">
        <f t="shared" si="1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2"/>
        <v/>
      </c>
      <c r="P31" s="78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54"/>
      <c r="Q32" s="31">
        <f t="shared" si="1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2"/>
        <v/>
      </c>
      <c r="P33" s="54"/>
      <c r="Q33" s="31">
        <f t="shared" si="1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2"/>
        <v/>
      </c>
      <c r="P34" s="54"/>
      <c r="Q34" s="31">
        <f t="shared" si="1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2"/>
        <v/>
      </c>
      <c r="P35" s="54"/>
      <c r="Q35" s="31">
        <f t="shared" si="1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54"/>
      <c r="Q36" s="31">
        <f t="shared" si="1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2"/>
        <v/>
      </c>
      <c r="P37" s="54"/>
      <c r="Q37" s="31">
        <f t="shared" si="1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2"/>
        <v/>
      </c>
      <c r="P38" s="54"/>
      <c r="Q38" s="31">
        <f t="shared" si="1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2"/>
        <v/>
      </c>
      <c r="P39" s="54"/>
      <c r="Q39" s="31">
        <f t="shared" si="1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54"/>
      <c r="Q40" s="31">
        <f t="shared" si="1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54"/>
      <c r="Q41" s="31">
        <f t="shared" si="1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54"/>
      <c r="Q42" s="31">
        <f t="shared" si="1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54"/>
      <c r="Q43" s="31">
        <f t="shared" si="1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2"/>
        <v/>
      </c>
      <c r="P44" s="54"/>
      <c r="Q44" s="31">
        <f t="shared" si="1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54"/>
      <c r="Q45" s="31">
        <f t="shared" si="1"/>
        <v>0</v>
      </c>
    </row>
  </sheetData>
  <sortState xmlns:xlrd2="http://schemas.microsoft.com/office/spreadsheetml/2017/richdata2" ref="B6:P29">
    <sortCondition descending="1" ref="O6:O29"/>
  </sortState>
  <mergeCells count="29">
    <mergeCell ref="A1:C1"/>
    <mergeCell ref="D1:K1"/>
    <mergeCell ref="Y1:Z1"/>
    <mergeCell ref="A2:C2"/>
    <mergeCell ref="D2:F2"/>
    <mergeCell ref="G2:I2"/>
    <mergeCell ref="J2:K2"/>
    <mergeCell ref="R2:R3"/>
    <mergeCell ref="T2:T3"/>
    <mergeCell ref="V2:V3"/>
    <mergeCell ref="Y2:Z2"/>
    <mergeCell ref="B3:B4"/>
    <mergeCell ref="C3:D3"/>
    <mergeCell ref="E3:F4"/>
    <mergeCell ref="G3:H3"/>
    <mergeCell ref="I3:J4"/>
    <mergeCell ref="K3:L3"/>
    <mergeCell ref="M3:N4"/>
    <mergeCell ref="O3:P3"/>
    <mergeCell ref="Y3:Z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133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03" t="s">
        <v>104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19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626</v>
      </c>
      <c r="T3" s="412"/>
      <c r="U3" s="33">
        <f>SUM(O6:O13)</f>
        <v>626</v>
      </c>
      <c r="V3" s="412"/>
      <c r="W3" s="33">
        <f>SUM(O6:O11)</f>
        <v>626</v>
      </c>
      <c r="Y3" s="378" t="s">
        <v>132</v>
      </c>
      <c r="Z3" s="379"/>
      <c r="AA3" s="201">
        <v>0</v>
      </c>
      <c r="AB3" s="202">
        <f>SUM((AA1*4)+(AA2*2)+AA3)</f>
        <v>8</v>
      </c>
    </row>
    <row r="4" spans="1:81" ht="23.25" customHeight="1" x14ac:dyDescent="0.3">
      <c r="B4" s="381"/>
      <c r="C4" s="366">
        <v>67</v>
      </c>
      <c r="D4" s="367"/>
      <c r="E4" s="386"/>
      <c r="F4" s="368"/>
      <c r="G4" s="368">
        <v>80</v>
      </c>
      <c r="H4" s="369"/>
      <c r="I4" s="391"/>
      <c r="J4" s="392"/>
      <c r="K4" s="370">
        <v>68</v>
      </c>
      <c r="L4" s="371"/>
      <c r="M4" s="397"/>
      <c r="N4" s="398"/>
      <c r="O4" s="372">
        <v>95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35</v>
      </c>
      <c r="C6" s="11">
        <v>19</v>
      </c>
      <c r="D6" s="11">
        <v>11</v>
      </c>
      <c r="E6" s="11">
        <v>8</v>
      </c>
      <c r="F6" s="11">
        <v>8</v>
      </c>
      <c r="G6" s="11">
        <v>13</v>
      </c>
      <c r="H6" s="11">
        <v>15</v>
      </c>
      <c r="I6" s="11">
        <v>8</v>
      </c>
      <c r="J6" s="11">
        <v>9</v>
      </c>
      <c r="K6" s="11">
        <v>9</v>
      </c>
      <c r="L6" s="11">
        <v>8</v>
      </c>
      <c r="M6" s="11">
        <v>5</v>
      </c>
      <c r="N6" s="11"/>
      <c r="O6" s="192">
        <f t="shared" ref="O6:O13" si="0">IF(B6="","",SUM(C6:M6)-(N6))</f>
        <v>113</v>
      </c>
      <c r="P6" s="22" t="s">
        <v>125</v>
      </c>
      <c r="Q6" s="31">
        <f t="shared" ref="Q6:Q25" si="1">SUM(C6:E6)</f>
        <v>38</v>
      </c>
    </row>
    <row r="7" spans="1:81" ht="15.75" customHeight="1" x14ac:dyDescent="0.3">
      <c r="A7" s="18">
        <v>2</v>
      </c>
      <c r="B7" s="6">
        <v>73</v>
      </c>
      <c r="C7" s="8">
        <v>19</v>
      </c>
      <c r="D7" s="8">
        <v>10</v>
      </c>
      <c r="E7" s="8">
        <v>8</v>
      </c>
      <c r="F7" s="8">
        <v>8</v>
      </c>
      <c r="G7" s="8">
        <v>10</v>
      </c>
      <c r="H7" s="8">
        <v>13</v>
      </c>
      <c r="I7" s="8">
        <v>8</v>
      </c>
      <c r="J7" s="8">
        <v>9</v>
      </c>
      <c r="K7" s="8">
        <v>9</v>
      </c>
      <c r="L7" s="8">
        <v>8</v>
      </c>
      <c r="M7" s="8">
        <v>5</v>
      </c>
      <c r="N7" s="9"/>
      <c r="O7" s="192">
        <f t="shared" si="0"/>
        <v>107</v>
      </c>
      <c r="P7" s="22" t="s">
        <v>125</v>
      </c>
      <c r="Q7" s="31">
        <f t="shared" si="1"/>
        <v>37</v>
      </c>
      <c r="S7" s="364" t="s">
        <v>74</v>
      </c>
      <c r="T7" s="365"/>
      <c r="U7" s="55" t="s">
        <v>77</v>
      </c>
      <c r="V7" s="60">
        <v>110</v>
      </c>
    </row>
    <row r="8" spans="1:81" ht="15.75" customHeight="1" x14ac:dyDescent="0.3">
      <c r="A8" s="18">
        <v>3</v>
      </c>
      <c r="B8" s="6">
        <v>27</v>
      </c>
      <c r="C8" s="8">
        <v>18</v>
      </c>
      <c r="D8" s="8">
        <v>10</v>
      </c>
      <c r="E8" s="8">
        <v>7</v>
      </c>
      <c r="F8" s="8">
        <v>8</v>
      </c>
      <c r="G8" s="8">
        <v>12</v>
      </c>
      <c r="H8" s="8">
        <v>13</v>
      </c>
      <c r="I8" s="8">
        <v>9</v>
      </c>
      <c r="J8" s="8">
        <v>8</v>
      </c>
      <c r="K8" s="8">
        <v>9</v>
      </c>
      <c r="L8" s="8">
        <v>8</v>
      </c>
      <c r="M8" s="8">
        <v>4</v>
      </c>
      <c r="N8" s="9"/>
      <c r="O8" s="192">
        <f t="shared" si="0"/>
        <v>106</v>
      </c>
      <c r="P8" s="22" t="s">
        <v>125</v>
      </c>
      <c r="Q8" s="31">
        <f t="shared" si="1"/>
        <v>35</v>
      </c>
      <c r="S8" s="364" t="s">
        <v>75</v>
      </c>
      <c r="T8" s="365"/>
      <c r="U8" s="55" t="s">
        <v>77</v>
      </c>
      <c r="V8" s="60">
        <v>50</v>
      </c>
    </row>
    <row r="9" spans="1:81" ht="15.75" customHeight="1" x14ac:dyDescent="0.3">
      <c r="A9" s="18">
        <v>4</v>
      </c>
      <c r="B9" s="6">
        <v>69</v>
      </c>
      <c r="C9" s="8">
        <v>14</v>
      </c>
      <c r="D9" s="8">
        <v>12</v>
      </c>
      <c r="E9" s="8">
        <v>6</v>
      </c>
      <c r="F9" s="8">
        <v>9</v>
      </c>
      <c r="G9" s="8">
        <v>9</v>
      </c>
      <c r="H9" s="8">
        <v>12</v>
      </c>
      <c r="I9" s="8">
        <v>9</v>
      </c>
      <c r="J9" s="8">
        <v>10</v>
      </c>
      <c r="K9" s="8">
        <v>10</v>
      </c>
      <c r="L9" s="8">
        <v>9</v>
      </c>
      <c r="M9" s="8">
        <v>3</v>
      </c>
      <c r="N9" s="9"/>
      <c r="O9" s="192">
        <f t="shared" si="0"/>
        <v>103</v>
      </c>
      <c r="P9" s="22" t="s">
        <v>127</v>
      </c>
      <c r="Q9" s="31">
        <f t="shared" si="1"/>
        <v>32</v>
      </c>
      <c r="S9" s="364" t="s">
        <v>76</v>
      </c>
      <c r="T9" s="365"/>
      <c r="U9" s="55" t="s">
        <v>77</v>
      </c>
      <c r="V9" s="60">
        <v>0</v>
      </c>
    </row>
    <row r="10" spans="1:81" ht="15.75" customHeight="1" x14ac:dyDescent="0.3">
      <c r="A10" s="18">
        <v>5</v>
      </c>
      <c r="B10" s="6">
        <v>38</v>
      </c>
      <c r="C10" s="11">
        <v>12</v>
      </c>
      <c r="D10" s="11">
        <v>13</v>
      </c>
      <c r="E10" s="11"/>
      <c r="F10" s="11">
        <v>10</v>
      </c>
      <c r="G10" s="11">
        <v>12</v>
      </c>
      <c r="H10" s="11">
        <v>13</v>
      </c>
      <c r="I10" s="11">
        <v>9</v>
      </c>
      <c r="J10" s="11">
        <v>10</v>
      </c>
      <c r="K10" s="11">
        <v>11</v>
      </c>
      <c r="L10" s="11">
        <v>9</v>
      </c>
      <c r="M10" s="11">
        <v>3</v>
      </c>
      <c r="N10" s="11"/>
      <c r="O10" s="192">
        <f t="shared" si="0"/>
        <v>102</v>
      </c>
      <c r="P10" s="22" t="s">
        <v>126</v>
      </c>
      <c r="Q10" s="31">
        <f t="shared" si="1"/>
        <v>25</v>
      </c>
    </row>
    <row r="11" spans="1:81" ht="15.75" customHeight="1" x14ac:dyDescent="0.3">
      <c r="A11" s="18">
        <v>6</v>
      </c>
      <c r="B11" s="6">
        <v>64</v>
      </c>
      <c r="C11" s="11">
        <v>13</v>
      </c>
      <c r="D11" s="11">
        <v>12</v>
      </c>
      <c r="E11" s="11"/>
      <c r="F11" s="11">
        <v>9</v>
      </c>
      <c r="G11" s="11">
        <v>11</v>
      </c>
      <c r="H11" s="11">
        <v>13</v>
      </c>
      <c r="I11" s="11">
        <v>9</v>
      </c>
      <c r="J11" s="11">
        <v>9</v>
      </c>
      <c r="K11" s="11">
        <v>10</v>
      </c>
      <c r="L11" s="11">
        <v>9</v>
      </c>
      <c r="M11" s="11"/>
      <c r="N11" s="11"/>
      <c r="O11" s="192">
        <f t="shared" si="0"/>
        <v>95</v>
      </c>
      <c r="P11" s="22" t="s">
        <v>126</v>
      </c>
      <c r="Q11" s="31">
        <f t="shared" si="1"/>
        <v>25</v>
      </c>
    </row>
    <row r="12" spans="1:81" ht="15.75" customHeight="1" x14ac:dyDescent="0.3">
      <c r="A12" s="18">
        <v>7</v>
      </c>
      <c r="B12" s="6">
        <v>31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>
        <f t="shared" si="0"/>
        <v>0</v>
      </c>
      <c r="P12" s="22" t="s">
        <v>125</v>
      </c>
      <c r="Q12" s="31">
        <f t="shared" si="1"/>
        <v>0</v>
      </c>
    </row>
    <row r="13" spans="1:81" ht="15.75" customHeight="1" x14ac:dyDescent="0.3">
      <c r="A13" s="18">
        <v>8</v>
      </c>
      <c r="B13" s="6">
        <v>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92">
        <f t="shared" si="0"/>
        <v>0</v>
      </c>
      <c r="P13" s="22" t="s">
        <v>127</v>
      </c>
      <c r="Q13" s="31">
        <f t="shared" si="1"/>
        <v>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ref="O14:O45" si="2">IF(B14="","",SUM(C14:M14)-(N14))</f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 t="str">
        <f t="shared" si="2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92" t="str">
        <f t="shared" si="2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2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2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2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2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2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92" t="str">
        <f t="shared" si="2"/>
        <v/>
      </c>
      <c r="P22" s="54"/>
      <c r="Q22" s="31">
        <f t="shared" si="1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2"/>
        <v/>
      </c>
      <c r="P23" s="54"/>
      <c r="Q23" s="31">
        <f t="shared" si="1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2"/>
        <v/>
      </c>
      <c r="P24" s="54"/>
      <c r="Q24" s="31">
        <f t="shared" si="1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2"/>
        <v/>
      </c>
      <c r="P25" s="54"/>
      <c r="Q25" s="31">
        <f t="shared" si="1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2"/>
        <v/>
      </c>
      <c r="P26" s="54"/>
      <c r="Q26" s="31">
        <f t="shared" ref="Q26:Q45" si="3">SUM(C26:E26)</f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2"/>
        <v/>
      </c>
      <c r="P27" s="54"/>
      <c r="Q27" s="31">
        <f t="shared" si="3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2"/>
        <v/>
      </c>
      <c r="P28" s="54"/>
      <c r="Q28" s="31">
        <f t="shared" si="3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2"/>
        <v/>
      </c>
      <c r="P29" s="21"/>
      <c r="Q29" s="31">
        <f t="shared" si="3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2"/>
        <v/>
      </c>
      <c r="P30" s="21"/>
      <c r="Q30" s="31">
        <f t="shared" si="3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2"/>
        <v/>
      </c>
      <c r="P31" s="21"/>
      <c r="Q31" s="31">
        <f t="shared" si="3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54"/>
      <c r="Q32" s="31">
        <f t="shared" si="3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2"/>
        <v/>
      </c>
      <c r="P33" s="54"/>
      <c r="Q33" s="31">
        <f t="shared" si="3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2"/>
        <v/>
      </c>
      <c r="P34" s="54"/>
      <c r="Q34" s="31">
        <f t="shared" si="3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2"/>
        <v/>
      </c>
      <c r="P35" s="54"/>
      <c r="Q35" s="31">
        <f t="shared" si="3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54"/>
      <c r="Q36" s="31">
        <f t="shared" si="3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2"/>
        <v/>
      </c>
      <c r="P37" s="54"/>
      <c r="Q37" s="31">
        <f t="shared" si="3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2"/>
        <v/>
      </c>
      <c r="P38" s="54"/>
      <c r="Q38" s="31">
        <f t="shared" si="3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2"/>
        <v/>
      </c>
      <c r="P39" s="54"/>
      <c r="Q39" s="31">
        <f t="shared" si="3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54"/>
      <c r="Q40" s="31">
        <f t="shared" si="3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54"/>
      <c r="Q41" s="31">
        <f t="shared" si="3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54"/>
      <c r="Q42" s="31">
        <f t="shared" si="3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54"/>
      <c r="Q43" s="31">
        <f t="shared" si="3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2"/>
        <v/>
      </c>
      <c r="P44" s="54"/>
      <c r="Q44" s="31">
        <f t="shared" si="3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54"/>
      <c r="Q45" s="31">
        <f t="shared" si="3"/>
        <v>0</v>
      </c>
    </row>
  </sheetData>
  <sortState xmlns:xlrd2="http://schemas.microsoft.com/office/spreadsheetml/2017/richdata2" ref="B5:P13">
    <sortCondition descending="1" ref="O6:O13"/>
    <sortCondition descending="1" ref="C6:C13"/>
    <sortCondition descending="1" ref="D6:D13"/>
    <sortCondition descending="1" ref="G6:G13"/>
    <sortCondition descending="1" ref="H6:H13"/>
  </sortState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66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03" t="s">
        <v>67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12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0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263</v>
      </c>
      <c r="T3" s="412"/>
      <c r="U3" s="33">
        <f>SUM(O6:O13)</f>
        <v>263</v>
      </c>
      <c r="V3" s="412"/>
      <c r="W3" s="33">
        <f>SUM(O6:O11)</f>
        <v>263</v>
      </c>
      <c r="Y3" s="378" t="s">
        <v>132</v>
      </c>
      <c r="Z3" s="379"/>
      <c r="AA3" s="201">
        <v>0</v>
      </c>
      <c r="AB3" s="202">
        <f>SUM((AA1*4)+(AA2*2)+AA3)</f>
        <v>4</v>
      </c>
    </row>
    <row r="4" spans="1:81" ht="23.25" customHeight="1" x14ac:dyDescent="0.3">
      <c r="B4" s="381"/>
      <c r="C4" s="366">
        <v>30</v>
      </c>
      <c r="D4" s="367"/>
      <c r="E4" s="386"/>
      <c r="F4" s="368"/>
      <c r="G4" s="368">
        <v>36</v>
      </c>
      <c r="H4" s="369"/>
      <c r="I4" s="391"/>
      <c r="J4" s="392"/>
      <c r="K4" s="370">
        <v>28</v>
      </c>
      <c r="L4" s="371"/>
      <c r="M4" s="397"/>
      <c r="N4" s="398"/>
      <c r="O4" s="372">
        <v>12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59"/>
      <c r="T5" s="377"/>
      <c r="U5" s="59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24</v>
      </c>
      <c r="C6" s="8">
        <v>12</v>
      </c>
      <c r="D6" s="8">
        <v>10</v>
      </c>
      <c r="E6" s="8">
        <v>8</v>
      </c>
      <c r="F6" s="8">
        <v>8</v>
      </c>
      <c r="G6" s="8">
        <v>10</v>
      </c>
      <c r="H6" s="8">
        <v>13</v>
      </c>
      <c r="I6" s="8">
        <v>10</v>
      </c>
      <c r="J6" s="8">
        <v>10</v>
      </c>
      <c r="K6" s="8">
        <v>11</v>
      </c>
      <c r="L6" s="8">
        <v>8</v>
      </c>
      <c r="M6" s="8">
        <v>3</v>
      </c>
      <c r="N6" s="9"/>
      <c r="O6" s="192">
        <f t="shared" ref="O6:O45" si="0">IF(B6="","",SUM(C6:M6)-(N6))</f>
        <v>103</v>
      </c>
      <c r="P6" s="22" t="s">
        <v>125</v>
      </c>
      <c r="Q6" s="31">
        <f>SUM(C6:E6)</f>
        <v>30</v>
      </c>
    </row>
    <row r="7" spans="1:81" ht="15.75" customHeight="1" x14ac:dyDescent="0.3">
      <c r="A7" s="18">
        <v>2</v>
      </c>
      <c r="B7" s="6">
        <v>42</v>
      </c>
      <c r="C7" s="11" t="s">
        <v>159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92">
        <f t="shared" si="0"/>
        <v>0</v>
      </c>
      <c r="P7" s="22" t="s">
        <v>125</v>
      </c>
      <c r="Q7" s="31">
        <f>SUM(C7:E7)</f>
        <v>0</v>
      </c>
      <c r="S7" s="364" t="s">
        <v>74</v>
      </c>
      <c r="T7" s="365"/>
      <c r="U7" s="55" t="s">
        <v>77</v>
      </c>
      <c r="V7" s="56">
        <v>63</v>
      </c>
    </row>
    <row r="8" spans="1:81" ht="15.75" customHeight="1" x14ac:dyDescent="0.3">
      <c r="A8" s="18">
        <v>3</v>
      </c>
      <c r="B8" s="6">
        <v>37</v>
      </c>
      <c r="C8" s="11"/>
      <c r="D8" s="11">
        <v>9</v>
      </c>
      <c r="E8" s="11">
        <v>7</v>
      </c>
      <c r="F8" s="11">
        <v>7</v>
      </c>
      <c r="G8" s="11">
        <v>10</v>
      </c>
      <c r="H8" s="11">
        <v>12</v>
      </c>
      <c r="I8" s="11">
        <v>9</v>
      </c>
      <c r="J8" s="11">
        <v>9</v>
      </c>
      <c r="K8" s="11">
        <v>9</v>
      </c>
      <c r="L8" s="11">
        <v>8</v>
      </c>
      <c r="M8" s="11"/>
      <c r="N8" s="11"/>
      <c r="O8" s="192">
        <f t="shared" si="0"/>
        <v>80</v>
      </c>
      <c r="P8" s="22" t="s">
        <v>125</v>
      </c>
      <c r="Q8" s="31">
        <f>SUM(C8:E8)</f>
        <v>16</v>
      </c>
      <c r="S8" s="364" t="s">
        <v>75</v>
      </c>
      <c r="T8" s="365"/>
      <c r="U8" s="55" t="s">
        <v>77</v>
      </c>
      <c r="V8" s="56">
        <v>0</v>
      </c>
    </row>
    <row r="9" spans="1:81" ht="15.75" customHeight="1" x14ac:dyDescent="0.3">
      <c r="A9" s="18">
        <v>4</v>
      </c>
      <c r="B9" s="6">
        <v>18</v>
      </c>
      <c r="C9" s="11"/>
      <c r="D9" s="11">
        <v>9</v>
      </c>
      <c r="E9" s="11">
        <v>8</v>
      </c>
      <c r="F9" s="11">
        <v>8</v>
      </c>
      <c r="G9" s="11">
        <v>10</v>
      </c>
      <c r="H9" s="11">
        <v>11</v>
      </c>
      <c r="I9" s="11">
        <v>8</v>
      </c>
      <c r="J9" s="11">
        <v>8</v>
      </c>
      <c r="K9" s="11">
        <v>9</v>
      </c>
      <c r="L9" s="11">
        <v>9</v>
      </c>
      <c r="M9" s="11"/>
      <c r="N9" s="11"/>
      <c r="O9" s="192">
        <f t="shared" si="0"/>
        <v>80</v>
      </c>
      <c r="P9" s="22" t="s">
        <v>125</v>
      </c>
      <c r="Q9" s="31">
        <f>SUM(C9:E9)</f>
        <v>17</v>
      </c>
      <c r="S9" s="364" t="s">
        <v>76</v>
      </c>
      <c r="T9" s="365"/>
      <c r="U9" s="55" t="s">
        <v>77</v>
      </c>
      <c r="V9" s="56">
        <v>0</v>
      </c>
    </row>
    <row r="10" spans="1:81" ht="15.75" customHeight="1" x14ac:dyDescent="0.3">
      <c r="A10" s="18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192" t="str">
        <f t="shared" si="0"/>
        <v/>
      </c>
      <c r="P10" s="22"/>
      <c r="Q10" s="31">
        <f t="shared" ref="Q10:Q45" si="1">SUM(C10:E10)</f>
        <v>0</v>
      </c>
    </row>
    <row r="11" spans="1:81" ht="15.75" customHeight="1" x14ac:dyDescent="0.3">
      <c r="A11" s="18"/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92" t="str">
        <f t="shared" si="0"/>
        <v/>
      </c>
      <c r="P11" s="22"/>
      <c r="Q11" s="31">
        <f t="shared" si="1"/>
        <v>0</v>
      </c>
    </row>
    <row r="12" spans="1:81" ht="15.75" customHeight="1" x14ac:dyDescent="0.3">
      <c r="A12" s="18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 t="str">
        <f t="shared" si="0"/>
        <v/>
      </c>
      <c r="P12" s="22"/>
      <c r="Q12" s="31">
        <f t="shared" si="1"/>
        <v>0</v>
      </c>
    </row>
    <row r="13" spans="1:81" ht="15.75" customHeight="1" x14ac:dyDescent="0.3">
      <c r="A13" s="18"/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92" t="str">
        <f t="shared" si="0"/>
        <v/>
      </c>
      <c r="P13" s="22"/>
      <c r="Q13" s="31">
        <f t="shared" si="1"/>
        <v>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0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0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0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si="1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21"/>
      <c r="Q23" s="31">
        <f t="shared" si="1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1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1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1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1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1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21"/>
      <c r="Q29" s="31">
        <f t="shared" si="1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21"/>
      <c r="Q30" s="31">
        <f t="shared" si="1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21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1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1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1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1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1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1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1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1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1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1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1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1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1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1"/>
        <v>0</v>
      </c>
    </row>
  </sheetData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59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7</v>
      </c>
    </row>
    <row r="2" spans="1:81" ht="15.75" customHeight="1" x14ac:dyDescent="0.3">
      <c r="A2" s="401" t="s">
        <v>30</v>
      </c>
      <c r="B2" s="402"/>
      <c r="C2" s="402"/>
      <c r="D2" s="403" t="s">
        <v>60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24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0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1158</v>
      </c>
      <c r="T3" s="412"/>
      <c r="U3" s="33">
        <f>SUM(O6:O13)</f>
        <v>795</v>
      </c>
      <c r="V3" s="412"/>
      <c r="W3" s="33">
        <f>SUM(O6:O11)</f>
        <v>609</v>
      </c>
      <c r="Y3" s="378" t="s">
        <v>132</v>
      </c>
      <c r="Z3" s="379"/>
      <c r="AA3" s="201">
        <v>0</v>
      </c>
      <c r="AB3" s="202">
        <f>SUM((AA1*4)+(AA2*2)+AA3)</f>
        <v>28</v>
      </c>
    </row>
    <row r="4" spans="1:81" ht="23.25" customHeight="1" x14ac:dyDescent="0.3">
      <c r="B4" s="381"/>
      <c r="C4" s="366">
        <v>63</v>
      </c>
      <c r="D4" s="367"/>
      <c r="E4" s="386"/>
      <c r="F4" s="368"/>
      <c r="G4" s="368">
        <v>81</v>
      </c>
      <c r="H4" s="369"/>
      <c r="I4" s="391"/>
      <c r="J4" s="392"/>
      <c r="K4" s="370">
        <v>19</v>
      </c>
      <c r="L4" s="371"/>
      <c r="M4" s="397"/>
      <c r="N4" s="398"/>
      <c r="O4" s="372">
        <v>141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36</v>
      </c>
      <c r="C6" s="211">
        <v>22</v>
      </c>
      <c r="D6" s="211">
        <v>9</v>
      </c>
      <c r="E6" s="211">
        <v>7</v>
      </c>
      <c r="F6" s="211">
        <v>8</v>
      </c>
      <c r="G6" s="211">
        <v>10</v>
      </c>
      <c r="H6" s="211">
        <v>12</v>
      </c>
      <c r="I6" s="211">
        <v>9</v>
      </c>
      <c r="J6" s="211">
        <v>9</v>
      </c>
      <c r="K6" s="211">
        <v>9</v>
      </c>
      <c r="L6" s="211">
        <v>10</v>
      </c>
      <c r="M6" s="211">
        <v>3</v>
      </c>
      <c r="N6" s="212"/>
      <c r="O6" s="192">
        <f t="shared" ref="O6:O33" si="0">IF(B6="","",SUM(C6:M6)-(N6))</f>
        <v>108</v>
      </c>
      <c r="P6" s="22" t="s">
        <v>153</v>
      </c>
      <c r="Q6" s="31">
        <f t="shared" ref="Q6:Q25" si="1">SUM(C6:E6)</f>
        <v>38</v>
      </c>
    </row>
    <row r="7" spans="1:81" ht="15.75" customHeight="1" x14ac:dyDescent="0.3">
      <c r="A7" s="18">
        <v>2</v>
      </c>
      <c r="B7" s="6">
        <v>60</v>
      </c>
      <c r="C7" s="11">
        <v>20</v>
      </c>
      <c r="D7" s="11"/>
      <c r="E7" s="11">
        <v>12</v>
      </c>
      <c r="F7" s="11">
        <v>8</v>
      </c>
      <c r="G7" s="11">
        <v>10</v>
      </c>
      <c r="H7" s="11">
        <v>15</v>
      </c>
      <c r="I7" s="11">
        <v>10</v>
      </c>
      <c r="J7" s="11">
        <v>10</v>
      </c>
      <c r="K7" s="11">
        <v>12</v>
      </c>
      <c r="L7" s="11">
        <v>10</v>
      </c>
      <c r="M7" s="11"/>
      <c r="N7" s="11"/>
      <c r="O7" s="192">
        <f t="shared" si="0"/>
        <v>107</v>
      </c>
      <c r="P7" s="22" t="s">
        <v>155</v>
      </c>
      <c r="Q7" s="31">
        <f t="shared" si="1"/>
        <v>32</v>
      </c>
      <c r="S7" s="364" t="s">
        <v>74</v>
      </c>
      <c r="T7" s="365"/>
      <c r="U7" s="55" t="s">
        <v>77</v>
      </c>
      <c r="V7" s="60">
        <v>140</v>
      </c>
    </row>
    <row r="8" spans="1:81" ht="15.75" customHeight="1" x14ac:dyDescent="0.3">
      <c r="A8" s="18">
        <v>3</v>
      </c>
      <c r="B8" s="6">
        <v>70</v>
      </c>
      <c r="C8" s="211">
        <v>18</v>
      </c>
      <c r="D8" s="211"/>
      <c r="E8" s="211">
        <v>12</v>
      </c>
      <c r="F8" s="211">
        <v>9</v>
      </c>
      <c r="G8" s="211">
        <v>10</v>
      </c>
      <c r="H8" s="211">
        <v>15</v>
      </c>
      <c r="I8" s="211">
        <v>8</v>
      </c>
      <c r="J8" s="211">
        <v>9</v>
      </c>
      <c r="K8" s="211">
        <v>12</v>
      </c>
      <c r="L8" s="211">
        <v>11</v>
      </c>
      <c r="M8" s="211"/>
      <c r="N8" s="212"/>
      <c r="O8" s="192">
        <f t="shared" si="0"/>
        <v>104</v>
      </c>
      <c r="P8" s="22" t="s">
        <v>154</v>
      </c>
      <c r="Q8" s="31">
        <f t="shared" si="1"/>
        <v>30</v>
      </c>
      <c r="S8" s="364" t="s">
        <v>75</v>
      </c>
      <c r="T8" s="365"/>
      <c r="U8" s="55" t="s">
        <v>77</v>
      </c>
      <c r="V8" s="60">
        <v>0</v>
      </c>
    </row>
    <row r="9" spans="1:81" ht="15.75" customHeight="1" x14ac:dyDescent="0.3">
      <c r="A9" s="18">
        <v>4</v>
      </c>
      <c r="B9" s="6">
        <v>114</v>
      </c>
      <c r="C9" s="211">
        <v>22</v>
      </c>
      <c r="D9" s="211"/>
      <c r="E9" s="211">
        <v>8</v>
      </c>
      <c r="F9" s="211">
        <v>9</v>
      </c>
      <c r="G9" s="211">
        <v>11</v>
      </c>
      <c r="H9" s="211">
        <v>11</v>
      </c>
      <c r="I9" s="211">
        <v>9</v>
      </c>
      <c r="J9" s="211">
        <v>9</v>
      </c>
      <c r="K9" s="211">
        <v>10</v>
      </c>
      <c r="L9" s="211">
        <v>10</v>
      </c>
      <c r="M9" s="211"/>
      <c r="N9" s="212"/>
      <c r="O9" s="192">
        <f t="shared" si="0"/>
        <v>99</v>
      </c>
      <c r="P9" s="22" t="s">
        <v>153</v>
      </c>
      <c r="Q9" s="31">
        <f t="shared" si="1"/>
        <v>30</v>
      </c>
      <c r="S9" s="364" t="s">
        <v>76</v>
      </c>
      <c r="T9" s="365"/>
      <c r="U9" s="55" t="s">
        <v>77</v>
      </c>
      <c r="V9" s="60">
        <v>0</v>
      </c>
    </row>
    <row r="10" spans="1:81" ht="15.75" customHeight="1" x14ac:dyDescent="0.3">
      <c r="A10" s="18">
        <v>5</v>
      </c>
      <c r="B10" s="6">
        <v>115</v>
      </c>
      <c r="C10" s="11">
        <v>21</v>
      </c>
      <c r="D10" s="11"/>
      <c r="E10" s="11">
        <v>9</v>
      </c>
      <c r="F10" s="11">
        <v>7</v>
      </c>
      <c r="G10" s="11">
        <v>11</v>
      </c>
      <c r="H10" s="11">
        <v>12</v>
      </c>
      <c r="I10" s="11">
        <v>9</v>
      </c>
      <c r="J10" s="11">
        <v>8</v>
      </c>
      <c r="K10" s="11">
        <v>10</v>
      </c>
      <c r="L10" s="11">
        <v>9</v>
      </c>
      <c r="M10" s="11"/>
      <c r="N10" s="11"/>
      <c r="O10" s="192">
        <f t="shared" si="0"/>
        <v>96</v>
      </c>
      <c r="P10" s="22" t="s">
        <v>128</v>
      </c>
      <c r="Q10" s="31">
        <f t="shared" si="1"/>
        <v>30</v>
      </c>
    </row>
    <row r="11" spans="1:81" ht="15.75" customHeight="1" x14ac:dyDescent="0.3">
      <c r="A11" s="18">
        <v>6</v>
      </c>
      <c r="B11" s="6">
        <v>22</v>
      </c>
      <c r="C11" s="11">
        <v>19</v>
      </c>
      <c r="D11" s="11"/>
      <c r="E11" s="11">
        <v>11</v>
      </c>
      <c r="F11" s="11">
        <v>8</v>
      </c>
      <c r="G11" s="11">
        <v>11</v>
      </c>
      <c r="H11" s="11">
        <v>12</v>
      </c>
      <c r="I11" s="11">
        <v>8</v>
      </c>
      <c r="J11" s="11">
        <v>8</v>
      </c>
      <c r="K11" s="11">
        <v>9</v>
      </c>
      <c r="L11" s="11">
        <v>9</v>
      </c>
      <c r="M11" s="11"/>
      <c r="N11" s="11"/>
      <c r="O11" s="192">
        <f t="shared" si="0"/>
        <v>95</v>
      </c>
      <c r="P11" s="22" t="s">
        <v>128</v>
      </c>
      <c r="Q11" s="31">
        <f t="shared" si="1"/>
        <v>30</v>
      </c>
    </row>
    <row r="12" spans="1:81" ht="15.75" customHeight="1" x14ac:dyDescent="0.3">
      <c r="A12" s="18">
        <v>7</v>
      </c>
      <c r="B12" s="6">
        <v>28</v>
      </c>
      <c r="C12" s="211">
        <v>19</v>
      </c>
      <c r="D12" s="211"/>
      <c r="E12" s="211">
        <v>9</v>
      </c>
      <c r="F12" s="211">
        <v>7</v>
      </c>
      <c r="G12" s="211">
        <v>10</v>
      </c>
      <c r="H12" s="211">
        <v>12</v>
      </c>
      <c r="I12" s="211">
        <v>8</v>
      </c>
      <c r="J12" s="211">
        <v>9</v>
      </c>
      <c r="K12" s="211">
        <v>10</v>
      </c>
      <c r="L12" s="211">
        <v>10</v>
      </c>
      <c r="M12" s="211"/>
      <c r="N12" s="212"/>
      <c r="O12" s="192">
        <f t="shared" si="0"/>
        <v>94</v>
      </c>
      <c r="P12" s="22" t="s">
        <v>153</v>
      </c>
      <c r="Q12" s="31">
        <f t="shared" si="1"/>
        <v>28</v>
      </c>
    </row>
    <row r="13" spans="1:81" ht="15.75" customHeight="1" x14ac:dyDescent="0.3">
      <c r="A13" s="18">
        <v>8</v>
      </c>
      <c r="B13" s="6">
        <v>54</v>
      </c>
      <c r="C13" s="11">
        <v>22</v>
      </c>
      <c r="D13" s="11"/>
      <c r="E13" s="11">
        <v>12</v>
      </c>
      <c r="F13" s="11">
        <v>8</v>
      </c>
      <c r="G13" s="11"/>
      <c r="H13" s="11">
        <v>13</v>
      </c>
      <c r="I13" s="11">
        <v>8</v>
      </c>
      <c r="J13" s="11">
        <v>8</v>
      </c>
      <c r="K13" s="11">
        <v>10</v>
      </c>
      <c r="L13" s="11">
        <v>11</v>
      </c>
      <c r="M13" s="11"/>
      <c r="N13" s="11"/>
      <c r="O13" s="192">
        <f t="shared" si="0"/>
        <v>92</v>
      </c>
      <c r="P13" s="22" t="s">
        <v>128</v>
      </c>
      <c r="Q13" s="31">
        <f t="shared" si="1"/>
        <v>34</v>
      </c>
    </row>
    <row r="14" spans="1:81" ht="15.75" customHeight="1" x14ac:dyDescent="0.3">
      <c r="A14" s="18">
        <v>9</v>
      </c>
      <c r="B14" s="6">
        <v>83</v>
      </c>
      <c r="C14" s="211">
        <v>18</v>
      </c>
      <c r="D14" s="211"/>
      <c r="E14" s="211">
        <v>8</v>
      </c>
      <c r="F14" s="211">
        <v>9</v>
      </c>
      <c r="G14" s="211"/>
      <c r="H14" s="211">
        <v>15</v>
      </c>
      <c r="I14" s="211">
        <v>11</v>
      </c>
      <c r="J14" s="211">
        <v>10</v>
      </c>
      <c r="K14" s="211">
        <v>12</v>
      </c>
      <c r="L14" s="211">
        <v>9</v>
      </c>
      <c r="M14" s="211"/>
      <c r="N14" s="212"/>
      <c r="O14" s="192">
        <f t="shared" si="0"/>
        <v>92</v>
      </c>
      <c r="P14" s="22" t="s">
        <v>155</v>
      </c>
      <c r="Q14" s="31">
        <f t="shared" si="1"/>
        <v>26</v>
      </c>
    </row>
    <row r="15" spans="1:81" ht="15.75" customHeight="1" x14ac:dyDescent="0.3">
      <c r="A15" s="18">
        <v>10</v>
      </c>
      <c r="B15" s="6">
        <v>182</v>
      </c>
      <c r="C15" s="11">
        <v>15</v>
      </c>
      <c r="D15" s="11"/>
      <c r="E15" s="11">
        <v>9</v>
      </c>
      <c r="F15" s="11">
        <v>8</v>
      </c>
      <c r="G15" s="11">
        <v>9</v>
      </c>
      <c r="H15" s="11">
        <v>14</v>
      </c>
      <c r="I15" s="11">
        <v>8</v>
      </c>
      <c r="J15" s="11">
        <v>8</v>
      </c>
      <c r="K15" s="11">
        <v>11</v>
      </c>
      <c r="L15" s="11">
        <v>9</v>
      </c>
      <c r="M15" s="11"/>
      <c r="N15" s="11"/>
      <c r="O15" s="192">
        <f t="shared" si="0"/>
        <v>91</v>
      </c>
      <c r="P15" s="22" t="s">
        <v>154</v>
      </c>
      <c r="Q15" s="31">
        <f t="shared" si="1"/>
        <v>24</v>
      </c>
      <c r="U15" s="1">
        <f>SUM(Q16,Q6,Q7,Q13,Q24,Q23,Q22,Q18)</f>
        <v>275</v>
      </c>
    </row>
    <row r="16" spans="1:81" ht="15.75" customHeight="1" x14ac:dyDescent="0.3">
      <c r="A16" s="18">
        <v>11</v>
      </c>
      <c r="B16" s="6">
        <v>5</v>
      </c>
      <c r="C16" s="214">
        <v>24</v>
      </c>
      <c r="D16" s="214">
        <v>10</v>
      </c>
      <c r="E16" s="214">
        <v>9</v>
      </c>
      <c r="F16" s="214">
        <v>7</v>
      </c>
      <c r="G16" s="214"/>
      <c r="H16" s="214">
        <v>11</v>
      </c>
      <c r="I16" s="214">
        <v>7</v>
      </c>
      <c r="J16" s="214">
        <v>6</v>
      </c>
      <c r="K16" s="214">
        <v>8</v>
      </c>
      <c r="L16" s="214">
        <v>6</v>
      </c>
      <c r="M16" s="214">
        <v>2</v>
      </c>
      <c r="N16" s="214"/>
      <c r="O16" s="192">
        <f t="shared" si="0"/>
        <v>90</v>
      </c>
      <c r="P16" s="22" t="s">
        <v>151</v>
      </c>
      <c r="Q16" s="31">
        <f t="shared" si="1"/>
        <v>43</v>
      </c>
    </row>
    <row r="17" spans="1:17" ht="15.75" customHeight="1" x14ac:dyDescent="0.3">
      <c r="A17" s="18">
        <v>12</v>
      </c>
      <c r="B17" s="6">
        <v>75</v>
      </c>
      <c r="C17" s="211">
        <v>17</v>
      </c>
      <c r="D17" s="211"/>
      <c r="E17" s="211">
        <v>8</v>
      </c>
      <c r="F17" s="211">
        <v>8</v>
      </c>
      <c r="G17" s="211">
        <v>10</v>
      </c>
      <c r="H17" s="211">
        <v>12</v>
      </c>
      <c r="I17" s="211">
        <v>8</v>
      </c>
      <c r="J17" s="211">
        <v>9</v>
      </c>
      <c r="K17" s="211">
        <v>10</v>
      </c>
      <c r="L17" s="211">
        <v>8</v>
      </c>
      <c r="M17" s="211"/>
      <c r="N17" s="212"/>
      <c r="O17" s="192">
        <f t="shared" si="0"/>
        <v>90</v>
      </c>
      <c r="P17" s="22" t="s">
        <v>152</v>
      </c>
      <c r="Q17" s="31">
        <f t="shared" si="1"/>
        <v>25</v>
      </c>
    </row>
    <row r="18" spans="1:17" ht="15.75" customHeight="1" x14ac:dyDescent="0.3">
      <c r="A18" s="18">
        <v>13</v>
      </c>
      <c r="B18" s="6">
        <v>53</v>
      </c>
      <c r="C18" s="214">
        <v>23</v>
      </c>
      <c r="D18" s="214"/>
      <c r="E18" s="214">
        <v>8</v>
      </c>
      <c r="F18" s="214">
        <v>8</v>
      </c>
      <c r="G18" s="214"/>
      <c r="H18" s="214">
        <v>12</v>
      </c>
      <c r="I18" s="214">
        <v>9</v>
      </c>
      <c r="J18" s="214">
        <v>8</v>
      </c>
      <c r="K18" s="214">
        <v>10</v>
      </c>
      <c r="L18" s="214">
        <v>10</v>
      </c>
      <c r="M18" s="214"/>
      <c r="N18" s="214"/>
      <c r="O18" s="192">
        <f t="shared" si="0"/>
        <v>88</v>
      </c>
      <c r="P18" s="22" t="s">
        <v>153</v>
      </c>
      <c r="Q18" s="31">
        <f t="shared" si="1"/>
        <v>31</v>
      </c>
    </row>
    <row r="19" spans="1:17" ht="15.75" customHeight="1" x14ac:dyDescent="0.3">
      <c r="A19" s="18">
        <v>14</v>
      </c>
      <c r="B19" s="6">
        <v>73</v>
      </c>
      <c r="C19" s="8">
        <v>15</v>
      </c>
      <c r="D19" s="8"/>
      <c r="E19" s="8">
        <v>7</v>
      </c>
      <c r="F19" s="8">
        <v>8</v>
      </c>
      <c r="G19" s="8">
        <v>10</v>
      </c>
      <c r="H19" s="8">
        <v>11</v>
      </c>
      <c r="I19" s="8">
        <v>8</v>
      </c>
      <c r="J19" s="8">
        <v>8</v>
      </c>
      <c r="K19" s="8">
        <v>10</v>
      </c>
      <c r="L19" s="8">
        <v>8</v>
      </c>
      <c r="M19" s="8"/>
      <c r="N19" s="9"/>
      <c r="O19" s="192">
        <f t="shared" si="0"/>
        <v>85</v>
      </c>
      <c r="P19" s="22" t="s">
        <v>152</v>
      </c>
      <c r="Q19" s="31">
        <f t="shared" si="1"/>
        <v>22</v>
      </c>
    </row>
    <row r="20" spans="1:17" ht="15.75" customHeight="1" x14ac:dyDescent="0.3">
      <c r="A20" s="18">
        <v>15</v>
      </c>
      <c r="B20" s="6">
        <v>46</v>
      </c>
      <c r="C20" s="214">
        <v>16</v>
      </c>
      <c r="D20" s="214"/>
      <c r="E20" s="214">
        <v>9</v>
      </c>
      <c r="F20" s="214">
        <v>9</v>
      </c>
      <c r="G20" s="214"/>
      <c r="H20" s="214">
        <v>13</v>
      </c>
      <c r="I20" s="214">
        <v>9</v>
      </c>
      <c r="J20" s="214">
        <v>8</v>
      </c>
      <c r="K20" s="214">
        <v>11</v>
      </c>
      <c r="L20" s="214">
        <v>10</v>
      </c>
      <c r="M20" s="214"/>
      <c r="N20" s="214"/>
      <c r="O20" s="192">
        <f t="shared" si="0"/>
        <v>85</v>
      </c>
      <c r="P20" s="22" t="s">
        <v>154</v>
      </c>
      <c r="Q20" s="31">
        <f t="shared" si="1"/>
        <v>25</v>
      </c>
    </row>
    <row r="21" spans="1:17" ht="15.75" customHeight="1" x14ac:dyDescent="0.3">
      <c r="A21" s="18">
        <v>16</v>
      </c>
      <c r="B21" s="6">
        <v>32</v>
      </c>
      <c r="C21" s="8">
        <v>19</v>
      </c>
      <c r="D21" s="8"/>
      <c r="E21" s="8">
        <v>9</v>
      </c>
      <c r="F21" s="8">
        <v>8</v>
      </c>
      <c r="G21" s="8"/>
      <c r="H21" s="8">
        <v>12</v>
      </c>
      <c r="I21" s="8">
        <v>8</v>
      </c>
      <c r="J21" s="8">
        <v>9</v>
      </c>
      <c r="K21" s="8">
        <v>9</v>
      </c>
      <c r="L21" s="8">
        <v>8</v>
      </c>
      <c r="M21" s="8"/>
      <c r="N21" s="9"/>
      <c r="O21" s="192">
        <f t="shared" si="0"/>
        <v>82</v>
      </c>
      <c r="P21" s="22" t="s">
        <v>152</v>
      </c>
      <c r="Q21" s="31">
        <f t="shared" si="1"/>
        <v>28</v>
      </c>
    </row>
    <row r="22" spans="1:17" ht="15.75" customHeight="1" x14ac:dyDescent="0.3">
      <c r="A22" s="18">
        <v>17</v>
      </c>
      <c r="B22" s="6">
        <v>138</v>
      </c>
      <c r="C22" s="11">
        <v>24</v>
      </c>
      <c r="D22" s="11"/>
      <c r="E22" s="11">
        <v>8</v>
      </c>
      <c r="F22" s="11">
        <v>7</v>
      </c>
      <c r="G22" s="11"/>
      <c r="H22" s="11">
        <v>11</v>
      </c>
      <c r="I22" s="11">
        <v>6</v>
      </c>
      <c r="J22" s="11">
        <v>6</v>
      </c>
      <c r="K22" s="11">
        <v>8</v>
      </c>
      <c r="L22" s="11">
        <v>8</v>
      </c>
      <c r="M22" s="11">
        <v>2</v>
      </c>
      <c r="N22" s="11"/>
      <c r="O22" s="192">
        <f t="shared" si="0"/>
        <v>80</v>
      </c>
      <c r="P22" s="22" t="s">
        <v>151</v>
      </c>
      <c r="Q22" s="31">
        <f t="shared" si="1"/>
        <v>32</v>
      </c>
    </row>
    <row r="23" spans="1:17" ht="15.75" customHeight="1" x14ac:dyDescent="0.3">
      <c r="A23" s="18">
        <v>18</v>
      </c>
      <c r="B23" s="6">
        <v>74</v>
      </c>
      <c r="C23" s="8">
        <v>24</v>
      </c>
      <c r="D23" s="8"/>
      <c r="E23" s="8">
        <v>8</v>
      </c>
      <c r="F23" s="8">
        <v>8</v>
      </c>
      <c r="G23" s="8"/>
      <c r="H23" s="8">
        <v>11</v>
      </c>
      <c r="I23" s="8">
        <v>7</v>
      </c>
      <c r="J23" s="8">
        <v>6</v>
      </c>
      <c r="K23" s="8">
        <v>7</v>
      </c>
      <c r="L23" s="8">
        <v>7</v>
      </c>
      <c r="M23" s="8">
        <v>2</v>
      </c>
      <c r="N23" s="9"/>
      <c r="O23" s="192">
        <f t="shared" si="0"/>
        <v>80</v>
      </c>
      <c r="P23" s="22" t="s">
        <v>151</v>
      </c>
      <c r="Q23" s="31">
        <f t="shared" si="1"/>
        <v>32</v>
      </c>
    </row>
    <row r="24" spans="1:17" ht="15.75" customHeight="1" x14ac:dyDescent="0.3">
      <c r="A24" s="18">
        <v>19</v>
      </c>
      <c r="B24" s="6">
        <v>11</v>
      </c>
      <c r="C24" s="214">
        <v>24</v>
      </c>
      <c r="D24" s="214"/>
      <c r="E24" s="214">
        <v>9</v>
      </c>
      <c r="F24" s="214">
        <v>7</v>
      </c>
      <c r="G24" s="214"/>
      <c r="H24" s="214">
        <v>11</v>
      </c>
      <c r="I24" s="214">
        <v>6</v>
      </c>
      <c r="J24" s="214">
        <v>6</v>
      </c>
      <c r="K24" s="214">
        <v>8</v>
      </c>
      <c r="L24" s="214">
        <v>7</v>
      </c>
      <c r="M24" s="214">
        <v>2</v>
      </c>
      <c r="N24" s="214"/>
      <c r="O24" s="192">
        <f t="shared" si="0"/>
        <v>80</v>
      </c>
      <c r="P24" s="22" t="s">
        <v>151</v>
      </c>
      <c r="Q24" s="31">
        <f t="shared" si="1"/>
        <v>33</v>
      </c>
    </row>
    <row r="25" spans="1:17" ht="15.75" customHeight="1" x14ac:dyDescent="0.3">
      <c r="A25" s="18">
        <v>20</v>
      </c>
      <c r="B25" s="6">
        <v>24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192">
        <f t="shared" si="0"/>
        <v>0</v>
      </c>
      <c r="P25" s="22" t="s">
        <v>125</v>
      </c>
      <c r="Q25" s="31">
        <f t="shared" si="1"/>
        <v>0</v>
      </c>
    </row>
    <row r="26" spans="1:17" ht="15.75" customHeight="1" x14ac:dyDescent="0.3">
      <c r="A26" s="18">
        <v>21</v>
      </c>
      <c r="B26" s="6">
        <v>90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92">
        <f t="shared" si="0"/>
        <v>0</v>
      </c>
      <c r="P26" s="22" t="s">
        <v>125</v>
      </c>
      <c r="Q26" s="31">
        <f t="shared" ref="Q26:Q45" si="2">SUM(C26:E26)</f>
        <v>0</v>
      </c>
    </row>
    <row r="27" spans="1:17" ht="15.75" customHeight="1" x14ac:dyDescent="0.3">
      <c r="A27" s="18">
        <v>22</v>
      </c>
      <c r="B27" s="6">
        <v>39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192">
        <f t="shared" si="0"/>
        <v>0</v>
      </c>
      <c r="P27" s="22" t="s">
        <v>125</v>
      </c>
      <c r="Q27" s="31">
        <f t="shared" si="2"/>
        <v>0</v>
      </c>
    </row>
    <row r="28" spans="1:17" ht="15.75" customHeight="1" x14ac:dyDescent="0.3">
      <c r="A28" s="18">
        <v>23</v>
      </c>
      <c r="B28" s="6">
        <v>81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>
        <f t="shared" si="0"/>
        <v>0</v>
      </c>
      <c r="P28" s="22" t="s">
        <v>125</v>
      </c>
      <c r="Q28" s="31">
        <f t="shared" si="2"/>
        <v>0</v>
      </c>
    </row>
    <row r="29" spans="1:17" ht="15.75" customHeight="1" x14ac:dyDescent="0.3">
      <c r="A29" s="18">
        <v>24</v>
      </c>
      <c r="B29" s="6">
        <v>63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192">
        <f t="shared" si="0"/>
        <v>0</v>
      </c>
      <c r="P29" s="22" t="s">
        <v>128</v>
      </c>
      <c r="Q29" s="31">
        <f t="shared" si="2"/>
        <v>0</v>
      </c>
    </row>
    <row r="30" spans="1:17" ht="15.75" customHeight="1" x14ac:dyDescent="0.3">
      <c r="A30" s="18">
        <v>25</v>
      </c>
      <c r="B30" s="6">
        <v>50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192">
        <f t="shared" si="0"/>
        <v>0</v>
      </c>
      <c r="P30" s="22" t="s">
        <v>152</v>
      </c>
      <c r="Q30" s="31">
        <f t="shared" si="2"/>
        <v>0</v>
      </c>
    </row>
    <row r="31" spans="1:17" ht="15.75" customHeight="1" x14ac:dyDescent="0.3">
      <c r="A31" s="18">
        <v>26</v>
      </c>
      <c r="B31" s="6">
        <v>134</v>
      </c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2"/>
      <c r="O31" s="192">
        <f t="shared" si="0"/>
        <v>0</v>
      </c>
      <c r="P31" s="22" t="s">
        <v>154</v>
      </c>
      <c r="Q31" s="31">
        <f t="shared" si="2"/>
        <v>0</v>
      </c>
    </row>
    <row r="32" spans="1:17" ht="15.75" customHeight="1" x14ac:dyDescent="0.3">
      <c r="A32" s="18">
        <v>27</v>
      </c>
      <c r="B32" s="6">
        <v>94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>
        <f t="shared" si="0"/>
        <v>0</v>
      </c>
      <c r="P32" s="22" t="s">
        <v>155</v>
      </c>
      <c r="Q32" s="31">
        <f t="shared" si="2"/>
        <v>0</v>
      </c>
    </row>
    <row r="33" spans="1:19" ht="15.75" customHeight="1" x14ac:dyDescent="0.3">
      <c r="A33" s="18">
        <v>28</v>
      </c>
      <c r="B33" s="6">
        <v>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92">
        <f t="shared" si="0"/>
        <v>0</v>
      </c>
      <c r="P33" s="22" t="s">
        <v>155</v>
      </c>
      <c r="Q33" s="31">
        <f t="shared" si="2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ref="O34:O45" si="3">IF(B34="","",SUM(C34:M34)-(N34))</f>
        <v/>
      </c>
      <c r="P34" s="54"/>
      <c r="Q34" s="31">
        <f t="shared" si="2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3"/>
        <v/>
      </c>
      <c r="P35" s="54"/>
      <c r="Q35" s="31">
        <f t="shared" si="2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3"/>
        <v/>
      </c>
      <c r="P36" s="54"/>
      <c r="Q36" s="31">
        <f t="shared" si="2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3"/>
        <v/>
      </c>
      <c r="P37" s="54"/>
      <c r="Q37" s="31">
        <f t="shared" si="2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3"/>
        <v/>
      </c>
      <c r="P38" s="54"/>
      <c r="Q38" s="31">
        <f t="shared" si="2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3"/>
        <v/>
      </c>
      <c r="P39" s="54"/>
      <c r="Q39" s="31">
        <f t="shared" si="2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3"/>
        <v/>
      </c>
      <c r="P40" s="54"/>
      <c r="Q40" s="31">
        <f t="shared" si="2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3"/>
        <v/>
      </c>
      <c r="P41" s="54"/>
      <c r="Q41" s="31">
        <f t="shared" si="2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3"/>
        <v/>
      </c>
      <c r="P42" s="54"/>
      <c r="Q42" s="31">
        <f t="shared" si="2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3"/>
        <v/>
      </c>
      <c r="P43" s="54"/>
      <c r="Q43" s="31">
        <f t="shared" si="2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3"/>
        <v/>
      </c>
      <c r="P44" s="54"/>
      <c r="Q44" s="31">
        <f t="shared" si="2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3"/>
        <v/>
      </c>
      <c r="P45" s="54"/>
      <c r="Q45" s="31">
        <f t="shared" si="2"/>
        <v>0</v>
      </c>
    </row>
  </sheetData>
  <sortState xmlns:xlrd2="http://schemas.microsoft.com/office/spreadsheetml/2017/richdata2" ref="B6:P33">
    <sortCondition descending="1" ref="O6:O33"/>
  </sortState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105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0</v>
      </c>
    </row>
    <row r="2" spans="1:81" ht="15.75" customHeight="1" x14ac:dyDescent="0.3">
      <c r="A2" s="401" t="s">
        <v>30</v>
      </c>
      <c r="B2" s="402"/>
      <c r="C2" s="402"/>
      <c r="D2" s="403"/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13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0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309</v>
      </c>
      <c r="T3" s="412"/>
      <c r="U3" s="33">
        <f>SUM(O6:O13)</f>
        <v>309</v>
      </c>
      <c r="V3" s="412"/>
      <c r="W3" s="33">
        <f>SUM(O6:O11)</f>
        <v>309</v>
      </c>
      <c r="Y3" s="378" t="s">
        <v>132</v>
      </c>
      <c r="Z3" s="379"/>
      <c r="AA3" s="201">
        <v>4</v>
      </c>
      <c r="AB3" s="202">
        <f>SUM((AA1*4)+(AA2*2)+AA3)</f>
        <v>4</v>
      </c>
    </row>
    <row r="4" spans="1:81" ht="23.25" customHeight="1" x14ac:dyDescent="0.3">
      <c r="B4" s="381"/>
      <c r="C4" s="366">
        <v>45</v>
      </c>
      <c r="D4" s="367"/>
      <c r="E4" s="386"/>
      <c r="F4" s="368"/>
      <c r="G4" s="368">
        <v>48</v>
      </c>
      <c r="H4" s="369"/>
      <c r="I4" s="391"/>
      <c r="J4" s="392"/>
      <c r="K4" s="370">
        <v>11</v>
      </c>
      <c r="L4" s="371"/>
      <c r="M4" s="397"/>
      <c r="N4" s="398"/>
      <c r="O4" s="372">
        <v>13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59"/>
      <c r="T5" s="377"/>
      <c r="U5" s="59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 t="s">
        <v>205</v>
      </c>
      <c r="C6" s="11"/>
      <c r="D6" s="11"/>
      <c r="E6" s="11"/>
      <c r="F6" s="11">
        <v>8</v>
      </c>
      <c r="G6" s="11">
        <v>11</v>
      </c>
      <c r="H6" s="11">
        <v>12</v>
      </c>
      <c r="I6" s="11">
        <v>9</v>
      </c>
      <c r="J6" s="11">
        <v>9</v>
      </c>
      <c r="K6" s="11">
        <v>10</v>
      </c>
      <c r="L6" s="11">
        <v>9</v>
      </c>
      <c r="M6" s="11"/>
      <c r="N6" s="11"/>
      <c r="O6" s="192">
        <f t="shared" ref="O6:O45" si="0">IF(B6="","",SUM(C6:M6)-(N6))</f>
        <v>68</v>
      </c>
      <c r="P6" s="22" t="s">
        <v>124</v>
      </c>
      <c r="Q6" s="31">
        <f>SUM(C6:E6)</f>
        <v>0</v>
      </c>
    </row>
    <row r="7" spans="1:81" ht="15.75" customHeight="1" x14ac:dyDescent="0.3">
      <c r="A7" s="18">
        <v>2</v>
      </c>
      <c r="B7" s="6" t="s">
        <v>179</v>
      </c>
      <c r="C7" s="11">
        <v>13</v>
      </c>
      <c r="D7" s="11">
        <v>11</v>
      </c>
      <c r="E7" s="11">
        <v>6</v>
      </c>
      <c r="F7" s="11">
        <v>9</v>
      </c>
      <c r="G7" s="11">
        <v>12</v>
      </c>
      <c r="H7" s="11">
        <v>12</v>
      </c>
      <c r="I7" s="11">
        <v>9</v>
      </c>
      <c r="J7" s="11">
        <v>9</v>
      </c>
      <c r="K7" s="11">
        <v>10</v>
      </c>
      <c r="L7" s="11">
        <v>10</v>
      </c>
      <c r="M7" s="11">
        <v>3</v>
      </c>
      <c r="N7" s="11"/>
      <c r="O7" s="192">
        <f t="shared" si="0"/>
        <v>104</v>
      </c>
      <c r="P7" s="22" t="s">
        <v>124</v>
      </c>
      <c r="Q7" s="31">
        <f>SUM(C7:E7)</f>
        <v>30</v>
      </c>
      <c r="S7" s="364" t="s">
        <v>74</v>
      </c>
      <c r="T7" s="365"/>
      <c r="U7" s="86" t="s">
        <v>77</v>
      </c>
      <c r="V7" s="56">
        <v>0</v>
      </c>
    </row>
    <row r="8" spans="1:81" ht="15.75" customHeight="1" x14ac:dyDescent="0.3">
      <c r="A8" s="18">
        <v>3</v>
      </c>
      <c r="B8" s="6" t="s">
        <v>209</v>
      </c>
      <c r="C8" s="11"/>
      <c r="D8" s="11"/>
      <c r="E8" s="11"/>
      <c r="F8" s="11">
        <v>9</v>
      </c>
      <c r="G8" s="11">
        <v>11</v>
      </c>
      <c r="H8" s="11">
        <v>12</v>
      </c>
      <c r="I8" s="11">
        <v>9</v>
      </c>
      <c r="J8" s="11">
        <v>9</v>
      </c>
      <c r="K8" s="11">
        <v>10</v>
      </c>
      <c r="L8" s="11">
        <v>10</v>
      </c>
      <c r="M8" s="11"/>
      <c r="N8" s="11"/>
      <c r="O8" s="192">
        <f t="shared" si="0"/>
        <v>70</v>
      </c>
      <c r="P8" s="22" t="s">
        <v>124</v>
      </c>
      <c r="Q8" s="31">
        <f>SUM(C8:E8)</f>
        <v>0</v>
      </c>
      <c r="S8" s="364" t="s">
        <v>75</v>
      </c>
      <c r="T8" s="365"/>
      <c r="U8" s="86" t="s">
        <v>77</v>
      </c>
      <c r="V8" s="56">
        <v>0</v>
      </c>
    </row>
    <row r="9" spans="1:81" ht="15.75" customHeight="1" x14ac:dyDescent="0.3">
      <c r="A9" s="18">
        <v>4</v>
      </c>
      <c r="B9" s="6" t="s">
        <v>210</v>
      </c>
      <c r="C9" s="11"/>
      <c r="D9" s="11"/>
      <c r="E9" s="11"/>
      <c r="F9" s="11">
        <v>8</v>
      </c>
      <c r="G9" s="11">
        <v>11</v>
      </c>
      <c r="H9" s="11">
        <v>12</v>
      </c>
      <c r="I9" s="11">
        <v>9</v>
      </c>
      <c r="J9" s="11">
        <v>9</v>
      </c>
      <c r="K9" s="11">
        <v>9</v>
      </c>
      <c r="L9" s="11">
        <v>9</v>
      </c>
      <c r="M9" s="11"/>
      <c r="N9" s="11"/>
      <c r="O9" s="192">
        <f t="shared" si="0"/>
        <v>67</v>
      </c>
      <c r="P9" s="22" t="s">
        <v>124</v>
      </c>
      <c r="Q9" s="31">
        <f>SUM(C9:E9)</f>
        <v>0</v>
      </c>
      <c r="S9" s="364" t="s">
        <v>76</v>
      </c>
      <c r="T9" s="365"/>
      <c r="U9" s="86" t="s">
        <v>77</v>
      </c>
      <c r="V9" s="56">
        <v>30</v>
      </c>
    </row>
    <row r="10" spans="1:81" ht="15.75" customHeight="1" x14ac:dyDescent="0.3">
      <c r="A10" s="18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92" t="str">
        <f t="shared" si="0"/>
        <v/>
      </c>
      <c r="P10" s="22"/>
      <c r="Q10" s="31">
        <f t="shared" ref="Q10:Q45" si="1">SUM(C10:E10)</f>
        <v>0</v>
      </c>
    </row>
    <row r="11" spans="1:81" ht="15.75" customHeight="1" x14ac:dyDescent="0.3">
      <c r="A11" s="18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192" t="str">
        <f t="shared" si="0"/>
        <v/>
      </c>
      <c r="P11" s="22"/>
      <c r="Q11" s="31">
        <f t="shared" si="1"/>
        <v>0</v>
      </c>
    </row>
    <row r="12" spans="1:81" ht="15.75" customHeight="1" x14ac:dyDescent="0.3">
      <c r="A12" s="18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 t="str">
        <f t="shared" si="0"/>
        <v/>
      </c>
      <c r="P12" s="22"/>
      <c r="Q12" s="31">
        <f t="shared" si="1"/>
        <v>0</v>
      </c>
    </row>
    <row r="13" spans="1:81" ht="15.75" customHeight="1" x14ac:dyDescent="0.3">
      <c r="A13" s="18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92" t="str">
        <f t="shared" si="0"/>
        <v/>
      </c>
      <c r="P13" s="22"/>
      <c r="Q13" s="31">
        <f t="shared" si="1"/>
        <v>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0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0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0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si="1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78"/>
      <c r="Q23" s="31">
        <f t="shared" si="1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1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1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1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1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1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78"/>
      <c r="Q29" s="31">
        <f t="shared" si="1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78"/>
      <c r="Q30" s="31">
        <f t="shared" si="1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78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1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1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1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1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1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1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1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1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1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1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1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1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1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1"/>
        <v>0</v>
      </c>
    </row>
  </sheetData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V2:V3"/>
    <mergeCell ref="B3:B4"/>
    <mergeCell ref="C3:D3"/>
    <mergeCell ref="E3:F4"/>
    <mergeCell ref="G3:H3"/>
    <mergeCell ref="I3:J4"/>
    <mergeCell ref="K3:L3"/>
    <mergeCell ref="M3:N4"/>
    <mergeCell ref="T4:T5"/>
    <mergeCell ref="S7:T7"/>
    <mergeCell ref="S8:T8"/>
    <mergeCell ref="S9:T9"/>
    <mergeCell ref="O3:P3"/>
    <mergeCell ref="C4:D4"/>
    <mergeCell ref="G4:H4"/>
    <mergeCell ref="K4:L4"/>
    <mergeCell ref="O4:P4"/>
    <mergeCell ref="R4:R5"/>
    <mergeCell ref="T2:T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07" customWidth="1"/>
    <col min="2" max="2" width="7.109375" style="210" customWidth="1"/>
    <col min="3" max="13" width="4.33203125" style="213" customWidth="1"/>
    <col min="14" max="14" width="4.88671875" style="213" customWidth="1"/>
    <col min="15" max="15" width="5.44140625" style="206" customWidth="1"/>
    <col min="16" max="16" width="6.33203125" style="208" bestFit="1" customWidth="1"/>
    <col min="17" max="17" width="9.6640625" style="206" customWidth="1"/>
    <col min="18" max="16384" width="9.109375" style="206"/>
  </cols>
  <sheetData>
    <row r="1" spans="1:81" ht="15.75" customHeight="1" x14ac:dyDescent="0.3">
      <c r="A1" s="401" t="s">
        <v>34</v>
      </c>
      <c r="B1" s="402"/>
      <c r="C1" s="402"/>
      <c r="D1" s="403" t="s">
        <v>171</v>
      </c>
      <c r="E1" s="403"/>
      <c r="F1" s="403"/>
      <c r="G1" s="403"/>
      <c r="H1" s="403"/>
      <c r="I1" s="404"/>
      <c r="J1" s="404"/>
      <c r="K1" s="405"/>
      <c r="R1" s="244" t="s">
        <v>39</v>
      </c>
      <c r="S1" s="245"/>
      <c r="T1" s="244" t="s">
        <v>39</v>
      </c>
      <c r="U1" s="245"/>
      <c r="V1" s="244" t="s">
        <v>39</v>
      </c>
      <c r="W1" s="245"/>
      <c r="Y1" s="378" t="s">
        <v>129</v>
      </c>
      <c r="Z1" s="379"/>
      <c r="AA1" s="263">
        <v>1</v>
      </c>
    </row>
    <row r="2" spans="1:81" ht="15.75" customHeight="1" x14ac:dyDescent="0.3">
      <c r="A2" s="401" t="s">
        <v>30</v>
      </c>
      <c r="B2" s="402"/>
      <c r="C2" s="402"/>
      <c r="D2" s="419" t="s">
        <v>172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232"/>
      <c r="M2" s="233" t="s">
        <v>40</v>
      </c>
      <c r="N2" s="234"/>
      <c r="O2" s="234" t="s">
        <v>41</v>
      </c>
      <c r="P2" s="235">
        <f>MAX(C6:C45)</f>
        <v>16</v>
      </c>
      <c r="R2" s="411" t="s">
        <v>73</v>
      </c>
      <c r="S2" s="243" t="s">
        <v>41</v>
      </c>
      <c r="T2" s="411" t="s">
        <v>102</v>
      </c>
      <c r="U2" s="243" t="s">
        <v>41</v>
      </c>
      <c r="V2" s="411" t="s">
        <v>103</v>
      </c>
      <c r="W2" s="243" t="s">
        <v>41</v>
      </c>
      <c r="Y2" s="378" t="s">
        <v>130</v>
      </c>
      <c r="Z2" s="379"/>
      <c r="AA2" s="263">
        <v>0</v>
      </c>
      <c r="AB2" s="264" t="s">
        <v>131</v>
      </c>
    </row>
    <row r="3" spans="1:81" ht="15.7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415" t="s">
        <v>95</v>
      </c>
      <c r="J3" s="416"/>
      <c r="K3" s="417" t="s">
        <v>41</v>
      </c>
      <c r="L3" s="418"/>
      <c r="M3" s="395" t="s">
        <v>96</v>
      </c>
      <c r="N3" s="396"/>
      <c r="O3" s="399" t="s">
        <v>77</v>
      </c>
      <c r="P3" s="400"/>
      <c r="R3" s="412"/>
      <c r="S3" s="230">
        <f>SUM(O6:O17)</f>
        <v>290</v>
      </c>
      <c r="T3" s="412"/>
      <c r="U3" s="230">
        <f>SUM(O6:O13)</f>
        <v>290</v>
      </c>
      <c r="V3" s="412"/>
      <c r="W3" s="230">
        <f>SUM(O6:O11)</f>
        <v>290</v>
      </c>
      <c r="Y3" s="378" t="s">
        <v>132</v>
      </c>
      <c r="Z3" s="379"/>
      <c r="AA3" s="265">
        <v>0</v>
      </c>
      <c r="AB3" s="266">
        <f>SUM((AA1*4)+(AA2*2)+AA3)</f>
        <v>4</v>
      </c>
    </row>
    <row r="4" spans="1:81" ht="23.25" customHeight="1" x14ac:dyDescent="0.3">
      <c r="B4" s="381"/>
      <c r="C4" s="366">
        <v>0</v>
      </c>
      <c r="D4" s="367"/>
      <c r="E4" s="386"/>
      <c r="F4" s="368"/>
      <c r="G4" s="368">
        <v>50</v>
      </c>
      <c r="H4" s="369"/>
      <c r="I4" s="391"/>
      <c r="J4" s="392"/>
      <c r="K4" s="413">
        <v>0</v>
      </c>
      <c r="L4" s="414"/>
      <c r="M4" s="397"/>
      <c r="N4" s="398"/>
      <c r="O4" s="372">
        <v>61</v>
      </c>
      <c r="P4" s="373"/>
      <c r="R4" s="376"/>
      <c r="S4" s="237"/>
    </row>
    <row r="5" spans="1:81" s="220" customFormat="1" ht="21" customHeight="1" x14ac:dyDescent="0.2">
      <c r="A5" s="222"/>
      <c r="B5" s="216" t="s">
        <v>0</v>
      </c>
      <c r="C5" s="217" t="s">
        <v>2</v>
      </c>
      <c r="D5" s="217" t="s">
        <v>3</v>
      </c>
      <c r="E5" s="217" t="s">
        <v>4</v>
      </c>
      <c r="F5" s="217" t="s">
        <v>20</v>
      </c>
      <c r="G5" s="217" t="s">
        <v>5</v>
      </c>
      <c r="H5" s="217" t="s">
        <v>6</v>
      </c>
      <c r="I5" s="217" t="s">
        <v>7</v>
      </c>
      <c r="J5" s="217" t="s">
        <v>8</v>
      </c>
      <c r="K5" s="217" t="s">
        <v>19</v>
      </c>
      <c r="L5" s="217" t="s">
        <v>29</v>
      </c>
      <c r="M5" s="217" t="s">
        <v>17</v>
      </c>
      <c r="N5" s="218" t="s">
        <v>9</v>
      </c>
      <c r="O5" s="219" t="s">
        <v>38</v>
      </c>
      <c r="P5" s="215" t="s">
        <v>37</v>
      </c>
      <c r="Q5" s="224" t="s">
        <v>32</v>
      </c>
      <c r="R5" s="377"/>
      <c r="S5" s="238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</row>
    <row r="6" spans="1:81" ht="15.75" customHeight="1" x14ac:dyDescent="0.3">
      <c r="A6" s="221">
        <v>1</v>
      </c>
      <c r="B6" s="209">
        <v>89</v>
      </c>
      <c r="C6" s="214">
        <v>16</v>
      </c>
      <c r="D6" s="214"/>
      <c r="E6" s="214"/>
      <c r="F6" s="214">
        <v>8</v>
      </c>
      <c r="G6" s="214"/>
      <c r="H6" s="214">
        <v>13</v>
      </c>
      <c r="I6" s="214">
        <v>8</v>
      </c>
      <c r="J6" s="214">
        <v>7</v>
      </c>
      <c r="K6" s="214">
        <v>9</v>
      </c>
      <c r="L6" s="214">
        <v>8</v>
      </c>
      <c r="M6" s="214"/>
      <c r="N6" s="214"/>
      <c r="O6" s="260">
        <f t="shared" ref="O6:O45" si="0">IF(B6="","",SUM(C6:M6)-(N6))</f>
        <v>69</v>
      </c>
      <c r="P6" s="223" t="s">
        <v>125</v>
      </c>
      <c r="Q6" s="228">
        <f>SUM(C6:E6)</f>
        <v>16</v>
      </c>
      <c r="R6" s="229"/>
      <c r="S6" s="229"/>
    </row>
    <row r="7" spans="1:81" ht="15.75" customHeight="1" x14ac:dyDescent="0.3">
      <c r="A7" s="221">
        <v>2</v>
      </c>
      <c r="B7" s="209">
        <v>33</v>
      </c>
      <c r="C7" s="211">
        <v>15</v>
      </c>
      <c r="D7" s="211"/>
      <c r="E7" s="211">
        <v>6</v>
      </c>
      <c r="F7" s="211">
        <v>8</v>
      </c>
      <c r="G7" s="211"/>
      <c r="H7" s="211">
        <v>12</v>
      </c>
      <c r="I7" s="211">
        <v>8</v>
      </c>
      <c r="J7" s="211">
        <v>8</v>
      </c>
      <c r="K7" s="211">
        <v>9</v>
      </c>
      <c r="L7" s="211">
        <v>9</v>
      </c>
      <c r="M7" s="211"/>
      <c r="N7" s="212"/>
      <c r="O7" s="260">
        <f t="shared" si="0"/>
        <v>75</v>
      </c>
      <c r="P7" s="223" t="s">
        <v>125</v>
      </c>
      <c r="Q7" s="228">
        <f t="shared" ref="Q7:Q45" si="1">SUM(C7:E7)</f>
        <v>21</v>
      </c>
      <c r="S7" s="364" t="s">
        <v>74</v>
      </c>
      <c r="T7" s="365"/>
      <c r="U7" s="236" t="s">
        <v>77</v>
      </c>
      <c r="V7" s="239">
        <v>73</v>
      </c>
    </row>
    <row r="8" spans="1:81" ht="15.75" customHeight="1" x14ac:dyDescent="0.3">
      <c r="A8" s="221">
        <v>3</v>
      </c>
      <c r="B8" s="209">
        <v>62</v>
      </c>
      <c r="C8" s="214">
        <v>16</v>
      </c>
      <c r="D8" s="214"/>
      <c r="E8" s="214">
        <v>6</v>
      </c>
      <c r="F8" s="214">
        <v>7</v>
      </c>
      <c r="G8" s="214"/>
      <c r="H8" s="214">
        <v>14</v>
      </c>
      <c r="I8" s="214">
        <v>7</v>
      </c>
      <c r="J8" s="214">
        <v>8</v>
      </c>
      <c r="K8" s="214">
        <v>10</v>
      </c>
      <c r="L8" s="214">
        <v>11</v>
      </c>
      <c r="M8" s="214"/>
      <c r="N8" s="214"/>
      <c r="O8" s="260">
        <f t="shared" si="0"/>
        <v>79</v>
      </c>
      <c r="P8" s="223" t="s">
        <v>125</v>
      </c>
      <c r="Q8" s="228">
        <f t="shared" si="1"/>
        <v>22</v>
      </c>
      <c r="S8" s="364" t="s">
        <v>75</v>
      </c>
      <c r="T8" s="365"/>
      <c r="U8" s="236" t="s">
        <v>77</v>
      </c>
      <c r="V8" s="239">
        <v>0</v>
      </c>
    </row>
    <row r="9" spans="1:81" ht="15.75" customHeight="1" x14ac:dyDescent="0.3">
      <c r="A9" s="221">
        <v>4</v>
      </c>
      <c r="B9" s="209">
        <v>58</v>
      </c>
      <c r="C9" s="211">
        <v>14</v>
      </c>
      <c r="D9" s="211"/>
      <c r="E9" s="211"/>
      <c r="F9" s="211">
        <v>9</v>
      </c>
      <c r="G9" s="211"/>
      <c r="H9" s="211">
        <v>11</v>
      </c>
      <c r="I9" s="211">
        <v>8</v>
      </c>
      <c r="J9" s="211">
        <v>8</v>
      </c>
      <c r="K9" s="211">
        <v>9</v>
      </c>
      <c r="L9" s="211">
        <v>8</v>
      </c>
      <c r="M9" s="211"/>
      <c r="N9" s="212"/>
      <c r="O9" s="260">
        <f t="shared" si="0"/>
        <v>67</v>
      </c>
      <c r="P9" s="223" t="s">
        <v>125</v>
      </c>
      <c r="Q9" s="228">
        <f t="shared" si="1"/>
        <v>14</v>
      </c>
      <c r="S9" s="364" t="s">
        <v>76</v>
      </c>
      <c r="T9" s="365"/>
      <c r="U9" s="236" t="s">
        <v>77</v>
      </c>
      <c r="V9" s="239">
        <v>0</v>
      </c>
    </row>
    <row r="10" spans="1:81" ht="15.75" customHeight="1" x14ac:dyDescent="0.3">
      <c r="A10" s="221"/>
      <c r="B10" s="209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2"/>
      <c r="O10" s="260" t="str">
        <f t="shared" si="0"/>
        <v/>
      </c>
      <c r="P10" s="223"/>
      <c r="Q10" s="228">
        <f t="shared" si="1"/>
        <v>0</v>
      </c>
    </row>
    <row r="11" spans="1:81" ht="15.75" customHeight="1" x14ac:dyDescent="0.3">
      <c r="A11" s="221"/>
      <c r="B11" s="209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60" t="str">
        <f t="shared" si="0"/>
        <v/>
      </c>
      <c r="P11" s="223"/>
      <c r="Q11" s="228">
        <f t="shared" si="1"/>
        <v>0</v>
      </c>
    </row>
    <row r="12" spans="1:81" ht="15.75" customHeight="1" x14ac:dyDescent="0.3">
      <c r="A12" s="221"/>
      <c r="B12" s="209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60" t="str">
        <f t="shared" si="0"/>
        <v/>
      </c>
      <c r="P12" s="223"/>
      <c r="Q12" s="228">
        <f t="shared" si="1"/>
        <v>0</v>
      </c>
    </row>
    <row r="13" spans="1:81" ht="15.75" customHeight="1" x14ac:dyDescent="0.3">
      <c r="A13" s="221"/>
      <c r="B13" s="209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2"/>
      <c r="O13" s="260" t="str">
        <f t="shared" si="0"/>
        <v/>
      </c>
      <c r="P13" s="223"/>
      <c r="Q13" s="228">
        <f t="shared" si="1"/>
        <v>0</v>
      </c>
    </row>
    <row r="14" spans="1:81" ht="15.75" customHeight="1" x14ac:dyDescent="0.3">
      <c r="A14" s="221"/>
      <c r="B14" s="209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60" t="str">
        <f t="shared" si="0"/>
        <v/>
      </c>
      <c r="P14" s="223"/>
      <c r="Q14" s="228">
        <f t="shared" si="1"/>
        <v>0</v>
      </c>
    </row>
    <row r="15" spans="1:81" ht="15.75" customHeight="1" x14ac:dyDescent="0.3">
      <c r="A15" s="221"/>
      <c r="B15" s="209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2"/>
      <c r="O15" s="260" t="str">
        <f t="shared" si="0"/>
        <v/>
      </c>
      <c r="P15" s="223"/>
      <c r="Q15" s="228">
        <f t="shared" si="1"/>
        <v>0</v>
      </c>
    </row>
    <row r="16" spans="1:81" ht="15.75" customHeight="1" x14ac:dyDescent="0.3">
      <c r="A16" s="221"/>
      <c r="B16" s="209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60" t="str">
        <f t="shared" si="0"/>
        <v/>
      </c>
      <c r="P16" s="223"/>
      <c r="Q16" s="228">
        <f t="shared" si="1"/>
        <v>0</v>
      </c>
    </row>
    <row r="17" spans="1:17" ht="15.75" customHeight="1" x14ac:dyDescent="0.3">
      <c r="A17" s="221"/>
      <c r="B17" s="209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2"/>
      <c r="O17" s="260" t="str">
        <f t="shared" si="0"/>
        <v/>
      </c>
      <c r="P17" s="223"/>
      <c r="Q17" s="228">
        <f t="shared" si="1"/>
        <v>0</v>
      </c>
    </row>
    <row r="18" spans="1:17" ht="15.75" customHeight="1" x14ac:dyDescent="0.3">
      <c r="A18" s="221"/>
      <c r="B18" s="209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60" t="str">
        <f t="shared" si="0"/>
        <v/>
      </c>
      <c r="P18" s="223"/>
      <c r="Q18" s="228">
        <f t="shared" si="1"/>
        <v>0</v>
      </c>
    </row>
    <row r="19" spans="1:17" ht="15.75" customHeight="1" x14ac:dyDescent="0.3">
      <c r="A19" s="221"/>
      <c r="B19" s="209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2"/>
      <c r="O19" s="260" t="str">
        <f t="shared" si="0"/>
        <v/>
      </c>
      <c r="P19" s="223"/>
      <c r="Q19" s="228">
        <f t="shared" si="1"/>
        <v>0</v>
      </c>
    </row>
    <row r="20" spans="1:17" ht="15.75" customHeight="1" x14ac:dyDescent="0.3">
      <c r="A20" s="221"/>
      <c r="B20" s="209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60" t="str">
        <f t="shared" si="0"/>
        <v/>
      </c>
      <c r="P20" s="223"/>
      <c r="Q20" s="228">
        <f t="shared" si="1"/>
        <v>0</v>
      </c>
    </row>
    <row r="21" spans="1:17" ht="15.75" customHeight="1" x14ac:dyDescent="0.3">
      <c r="A21" s="221"/>
      <c r="B21" s="209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60" t="str">
        <f t="shared" si="0"/>
        <v/>
      </c>
      <c r="P21" s="223"/>
      <c r="Q21" s="228">
        <f t="shared" si="1"/>
        <v>0</v>
      </c>
    </row>
    <row r="22" spans="1:17" ht="15.75" customHeight="1" x14ac:dyDescent="0.3">
      <c r="A22" s="221"/>
      <c r="B22" s="209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60" t="str">
        <f t="shared" si="0"/>
        <v/>
      </c>
      <c r="P22" s="223"/>
      <c r="Q22" s="228">
        <f t="shared" si="1"/>
        <v>0</v>
      </c>
    </row>
    <row r="23" spans="1:17" ht="15.75" customHeight="1" x14ac:dyDescent="0.3">
      <c r="A23" s="221"/>
      <c r="B23" s="209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60" t="str">
        <f t="shared" si="0"/>
        <v/>
      </c>
      <c r="P23" s="223"/>
      <c r="Q23" s="228">
        <f t="shared" si="1"/>
        <v>0</v>
      </c>
    </row>
    <row r="24" spans="1:17" ht="15.75" customHeight="1" x14ac:dyDescent="0.3">
      <c r="A24" s="221"/>
      <c r="B24" s="209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60" t="str">
        <f t="shared" si="0"/>
        <v/>
      </c>
      <c r="P24" s="223"/>
      <c r="Q24" s="228">
        <f t="shared" si="1"/>
        <v>0</v>
      </c>
    </row>
    <row r="25" spans="1:17" ht="15.75" customHeight="1" x14ac:dyDescent="0.3">
      <c r="A25" s="221"/>
      <c r="B25" s="209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60" t="str">
        <f t="shared" si="0"/>
        <v/>
      </c>
      <c r="P25" s="223"/>
      <c r="Q25" s="228">
        <f t="shared" si="1"/>
        <v>0</v>
      </c>
    </row>
    <row r="26" spans="1:17" ht="15.75" customHeight="1" x14ac:dyDescent="0.3">
      <c r="A26" s="221"/>
      <c r="B26" s="209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2"/>
      <c r="O26" s="260" t="str">
        <f t="shared" si="0"/>
        <v/>
      </c>
      <c r="P26" s="223"/>
      <c r="Q26" s="228">
        <f t="shared" si="1"/>
        <v>0</v>
      </c>
    </row>
    <row r="27" spans="1:17" ht="15.75" customHeight="1" x14ac:dyDescent="0.3">
      <c r="A27" s="221"/>
      <c r="B27" s="209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60" t="str">
        <f t="shared" si="0"/>
        <v/>
      </c>
      <c r="P27" s="223"/>
      <c r="Q27" s="228">
        <f t="shared" si="1"/>
        <v>0</v>
      </c>
    </row>
    <row r="28" spans="1:17" ht="15.75" customHeight="1" x14ac:dyDescent="0.3">
      <c r="A28" s="221"/>
      <c r="B28" s="209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2"/>
      <c r="O28" s="260" t="str">
        <f t="shared" si="0"/>
        <v/>
      </c>
      <c r="P28" s="223"/>
      <c r="Q28" s="228">
        <f t="shared" si="1"/>
        <v>0</v>
      </c>
    </row>
    <row r="29" spans="1:17" ht="15.75" customHeight="1" x14ac:dyDescent="0.3">
      <c r="A29" s="221"/>
      <c r="B29" s="209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2"/>
      <c r="O29" s="260" t="str">
        <f t="shared" si="0"/>
        <v/>
      </c>
      <c r="P29" s="223"/>
      <c r="Q29" s="228">
        <f t="shared" si="1"/>
        <v>0</v>
      </c>
    </row>
    <row r="30" spans="1:17" ht="15.75" customHeight="1" x14ac:dyDescent="0.3">
      <c r="A30" s="221"/>
      <c r="B30" s="209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2"/>
      <c r="O30" s="260" t="str">
        <f t="shared" si="0"/>
        <v/>
      </c>
      <c r="P30" s="223"/>
      <c r="Q30" s="228">
        <f t="shared" si="1"/>
        <v>0</v>
      </c>
    </row>
    <row r="31" spans="1:17" ht="15.75" customHeight="1" x14ac:dyDescent="0.3">
      <c r="A31" s="221"/>
      <c r="B31" s="209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60" t="str">
        <f t="shared" si="0"/>
        <v/>
      </c>
      <c r="P31" s="223"/>
      <c r="Q31" s="228">
        <f t="shared" si="1"/>
        <v>0</v>
      </c>
    </row>
    <row r="32" spans="1:17" ht="15.75" customHeight="1" x14ac:dyDescent="0.3">
      <c r="A32" s="221"/>
      <c r="B32" s="209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2"/>
      <c r="O32" s="260" t="str">
        <f t="shared" si="0"/>
        <v/>
      </c>
      <c r="P32" s="223"/>
      <c r="Q32" s="228">
        <f t="shared" si="1"/>
        <v>0</v>
      </c>
    </row>
    <row r="33" spans="1:17" ht="15.75" customHeight="1" x14ac:dyDescent="0.3">
      <c r="A33" s="221"/>
      <c r="B33" s="209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60" t="str">
        <f t="shared" si="0"/>
        <v/>
      </c>
      <c r="P33" s="223"/>
      <c r="Q33" s="228">
        <f t="shared" si="1"/>
        <v>0</v>
      </c>
    </row>
    <row r="34" spans="1:17" ht="15.75" customHeight="1" x14ac:dyDescent="0.3">
      <c r="A34" s="221"/>
      <c r="B34" s="209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2"/>
      <c r="O34" s="260" t="str">
        <f t="shared" si="0"/>
        <v/>
      </c>
      <c r="P34" s="223"/>
      <c r="Q34" s="228">
        <f t="shared" si="1"/>
        <v>0</v>
      </c>
    </row>
    <row r="35" spans="1:17" ht="15.75" customHeight="1" x14ac:dyDescent="0.3">
      <c r="A35" s="221"/>
      <c r="B35" s="209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2"/>
      <c r="O35" s="260" t="str">
        <f t="shared" si="0"/>
        <v/>
      </c>
      <c r="P35" s="223"/>
      <c r="Q35" s="228">
        <f t="shared" si="1"/>
        <v>0</v>
      </c>
    </row>
    <row r="36" spans="1:17" ht="15.75" customHeight="1" x14ac:dyDescent="0.3">
      <c r="A36" s="221"/>
      <c r="B36" s="209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2"/>
      <c r="O36" s="260" t="str">
        <f t="shared" si="0"/>
        <v/>
      </c>
      <c r="P36" s="223"/>
      <c r="Q36" s="228">
        <f t="shared" si="1"/>
        <v>0</v>
      </c>
    </row>
    <row r="37" spans="1:17" ht="15.75" customHeight="1" x14ac:dyDescent="0.3">
      <c r="A37" s="221"/>
      <c r="B37" s="209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60" t="str">
        <f t="shared" si="0"/>
        <v/>
      </c>
      <c r="P37" s="223"/>
      <c r="Q37" s="228">
        <f t="shared" si="1"/>
        <v>0</v>
      </c>
    </row>
    <row r="38" spans="1:17" ht="15.75" customHeight="1" x14ac:dyDescent="0.3">
      <c r="A38" s="221"/>
      <c r="B38" s="209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2"/>
      <c r="O38" s="260" t="str">
        <f t="shared" si="0"/>
        <v/>
      </c>
      <c r="P38" s="223"/>
      <c r="Q38" s="228">
        <f t="shared" si="1"/>
        <v>0</v>
      </c>
    </row>
    <row r="39" spans="1:17" ht="15.75" customHeight="1" x14ac:dyDescent="0.3">
      <c r="A39" s="221"/>
      <c r="B39" s="209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60" t="str">
        <f t="shared" si="0"/>
        <v/>
      </c>
      <c r="P39" s="223"/>
      <c r="Q39" s="228">
        <f t="shared" si="1"/>
        <v>0</v>
      </c>
    </row>
    <row r="40" spans="1:17" ht="15.75" customHeight="1" x14ac:dyDescent="0.3">
      <c r="A40" s="221"/>
      <c r="B40" s="20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60" t="str">
        <f t="shared" si="0"/>
        <v/>
      </c>
      <c r="P40" s="223"/>
      <c r="Q40" s="228">
        <f t="shared" si="1"/>
        <v>0</v>
      </c>
    </row>
    <row r="41" spans="1:17" ht="15.75" customHeight="1" x14ac:dyDescent="0.3">
      <c r="A41" s="221"/>
      <c r="B41" s="209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60" t="str">
        <f t="shared" si="0"/>
        <v/>
      </c>
      <c r="P41" s="223"/>
      <c r="Q41" s="228">
        <f t="shared" si="1"/>
        <v>0</v>
      </c>
    </row>
    <row r="42" spans="1:17" ht="15.75" customHeight="1" x14ac:dyDescent="0.3">
      <c r="A42" s="221"/>
      <c r="B42" s="209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2"/>
      <c r="O42" s="260" t="str">
        <f t="shared" si="0"/>
        <v/>
      </c>
      <c r="P42" s="223"/>
      <c r="Q42" s="228">
        <f t="shared" si="1"/>
        <v>0</v>
      </c>
    </row>
    <row r="43" spans="1:17" ht="15.75" customHeight="1" x14ac:dyDescent="0.3">
      <c r="A43" s="221"/>
      <c r="B43" s="209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60" t="str">
        <f t="shared" si="0"/>
        <v/>
      </c>
      <c r="P43" s="223"/>
      <c r="Q43" s="228">
        <f t="shared" si="1"/>
        <v>0</v>
      </c>
    </row>
    <row r="44" spans="1:17" ht="15.75" customHeight="1" x14ac:dyDescent="0.3">
      <c r="A44" s="221"/>
      <c r="B44" s="209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2"/>
      <c r="O44" s="260" t="str">
        <f t="shared" si="0"/>
        <v/>
      </c>
      <c r="P44" s="223"/>
      <c r="Q44" s="228">
        <f t="shared" si="1"/>
        <v>0</v>
      </c>
    </row>
    <row r="45" spans="1:17" ht="15.75" customHeight="1" x14ac:dyDescent="0.3">
      <c r="A45" s="221"/>
      <c r="B45" s="209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60" t="str">
        <f t="shared" si="0"/>
        <v/>
      </c>
      <c r="P45" s="223"/>
      <c r="Q45" s="228">
        <f t="shared" si="1"/>
        <v>0</v>
      </c>
    </row>
  </sheetData>
  <mergeCells count="28">
    <mergeCell ref="A1:C1"/>
    <mergeCell ref="D1:K1"/>
    <mergeCell ref="Y1:Z1"/>
    <mergeCell ref="A2:C2"/>
    <mergeCell ref="D2:F2"/>
    <mergeCell ref="G2:I2"/>
    <mergeCell ref="J2:K2"/>
    <mergeCell ref="R2:R3"/>
    <mergeCell ref="T2:T3"/>
    <mergeCell ref="V2:V3"/>
    <mergeCell ref="Y2:Z2"/>
    <mergeCell ref="B3:B4"/>
    <mergeCell ref="C3:D3"/>
    <mergeCell ref="E3:F4"/>
    <mergeCell ref="G3:H3"/>
    <mergeCell ref="I3:J4"/>
    <mergeCell ref="K3:L3"/>
    <mergeCell ref="M3:N4"/>
    <mergeCell ref="O3:P3"/>
    <mergeCell ref="Y3:Z3"/>
    <mergeCell ref="S8:T8"/>
    <mergeCell ref="S9:T9"/>
    <mergeCell ref="C4:D4"/>
    <mergeCell ref="G4:H4"/>
    <mergeCell ref="K4:L4"/>
    <mergeCell ref="O4:P4"/>
    <mergeCell ref="R4:R5"/>
    <mergeCell ref="S7:T7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97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0</v>
      </c>
    </row>
    <row r="2" spans="1:81" ht="15.75" customHeight="1" x14ac:dyDescent="0.3">
      <c r="A2" s="401" t="s">
        <v>30</v>
      </c>
      <c r="B2" s="402"/>
      <c r="C2" s="402"/>
      <c r="D2" s="419" t="s">
        <v>136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15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0</v>
      </c>
      <c r="AB2" s="200" t="s">
        <v>131</v>
      </c>
    </row>
    <row r="3" spans="1:81" ht="15.7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415" t="s">
        <v>95</v>
      </c>
      <c r="J3" s="416"/>
      <c r="K3" s="417" t="s">
        <v>41</v>
      </c>
      <c r="L3" s="418"/>
      <c r="M3" s="395" t="s">
        <v>96</v>
      </c>
      <c r="N3" s="396"/>
      <c r="O3" s="399" t="s">
        <v>77</v>
      </c>
      <c r="P3" s="400"/>
      <c r="R3" s="412"/>
      <c r="S3" s="33">
        <f>SUM(O6:O17)</f>
        <v>239</v>
      </c>
      <c r="T3" s="412"/>
      <c r="U3" s="33">
        <f>SUM(O6:O13)</f>
        <v>239</v>
      </c>
      <c r="V3" s="412"/>
      <c r="W3" s="33">
        <f>SUM(O6:O11)</f>
        <v>239</v>
      </c>
      <c r="Y3" s="378" t="s">
        <v>132</v>
      </c>
      <c r="Z3" s="379"/>
      <c r="AA3" s="201">
        <v>4</v>
      </c>
      <c r="AB3" s="202">
        <f>SUM((AA1*4)+(AA2*2)+AA3)</f>
        <v>4</v>
      </c>
    </row>
    <row r="4" spans="1:81" ht="23.25" customHeight="1" x14ac:dyDescent="0.3">
      <c r="B4" s="381"/>
      <c r="C4" s="366">
        <v>9</v>
      </c>
      <c r="D4" s="367"/>
      <c r="E4" s="386"/>
      <c r="F4" s="368"/>
      <c r="G4" s="368">
        <v>34</v>
      </c>
      <c r="H4" s="369"/>
      <c r="I4" s="391"/>
      <c r="J4" s="392"/>
      <c r="K4" s="413">
        <v>10</v>
      </c>
      <c r="L4" s="414"/>
      <c r="M4" s="397"/>
      <c r="N4" s="398"/>
      <c r="O4" s="372">
        <v>42</v>
      </c>
      <c r="P4" s="373"/>
      <c r="R4" s="376"/>
      <c r="S4" s="57"/>
    </row>
    <row r="5" spans="1:81" s="17" customFormat="1" ht="21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7"/>
      <c r="S5" s="58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 t="s">
        <v>224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92">
        <f>IF(B6="","",SUM(C6:M6)-(N6))</f>
        <v>0</v>
      </c>
      <c r="P6" s="22" t="s">
        <v>124</v>
      </c>
      <c r="Q6" s="31">
        <f>SUM(C6:E6)</f>
        <v>0</v>
      </c>
      <c r="R6" s="32"/>
      <c r="S6" s="32"/>
    </row>
    <row r="7" spans="1:81" ht="15.75" customHeight="1" x14ac:dyDescent="0.3">
      <c r="A7" s="18">
        <v>2</v>
      </c>
      <c r="B7" s="6" t="s">
        <v>225</v>
      </c>
      <c r="C7" s="8">
        <v>15</v>
      </c>
      <c r="D7" s="8">
        <v>10</v>
      </c>
      <c r="E7" s="8">
        <v>7</v>
      </c>
      <c r="F7" s="8">
        <v>8</v>
      </c>
      <c r="G7" s="8"/>
      <c r="H7" s="8">
        <v>13</v>
      </c>
      <c r="I7" s="8">
        <v>8</v>
      </c>
      <c r="J7" s="8">
        <v>9</v>
      </c>
      <c r="K7" s="8">
        <v>10</v>
      </c>
      <c r="L7" s="8">
        <v>10</v>
      </c>
      <c r="M7" s="8"/>
      <c r="N7" s="9"/>
      <c r="O7" s="192">
        <f>IF(B7="","",SUM(C7:M7)-(N7))</f>
        <v>90</v>
      </c>
      <c r="P7" s="22" t="s">
        <v>124</v>
      </c>
      <c r="Q7" s="31">
        <f>SUM(C7:E7)</f>
        <v>32</v>
      </c>
      <c r="S7" s="364" t="s">
        <v>74</v>
      </c>
      <c r="T7" s="365"/>
      <c r="U7" s="55" t="s">
        <v>77</v>
      </c>
      <c r="V7" s="60">
        <v>0</v>
      </c>
    </row>
    <row r="8" spans="1:81" ht="15.75" customHeight="1" x14ac:dyDescent="0.3">
      <c r="A8" s="18">
        <v>3</v>
      </c>
      <c r="B8" s="6" t="s">
        <v>190</v>
      </c>
      <c r="C8" s="11">
        <v>13</v>
      </c>
      <c r="D8" s="11"/>
      <c r="E8" s="11">
        <v>6</v>
      </c>
      <c r="F8" s="11">
        <v>8</v>
      </c>
      <c r="G8" s="11"/>
      <c r="H8" s="11">
        <v>11</v>
      </c>
      <c r="I8" s="11">
        <v>8</v>
      </c>
      <c r="J8" s="11">
        <v>9</v>
      </c>
      <c r="K8" s="11">
        <v>10</v>
      </c>
      <c r="L8" s="11">
        <v>10</v>
      </c>
      <c r="M8" s="11"/>
      <c r="N8" s="11"/>
      <c r="O8" s="192">
        <f>IF(B8="","",SUM(C8:M8)-(N8))</f>
        <v>75</v>
      </c>
      <c r="P8" s="22" t="s">
        <v>124</v>
      </c>
      <c r="Q8" s="31">
        <f>SUM(C8:E8)</f>
        <v>19</v>
      </c>
      <c r="S8" s="364" t="s">
        <v>75</v>
      </c>
      <c r="T8" s="365"/>
      <c r="U8" s="55" t="s">
        <v>77</v>
      </c>
      <c r="V8" s="60">
        <v>0</v>
      </c>
    </row>
    <row r="9" spans="1:81" ht="15.75" customHeight="1" x14ac:dyDescent="0.3">
      <c r="A9" s="18">
        <v>4</v>
      </c>
      <c r="B9" s="6" t="s">
        <v>176</v>
      </c>
      <c r="C9" s="8">
        <v>14</v>
      </c>
      <c r="D9" s="8"/>
      <c r="E9" s="8"/>
      <c r="F9" s="8">
        <v>7</v>
      </c>
      <c r="G9" s="8">
        <v>9</v>
      </c>
      <c r="H9" s="8">
        <v>10</v>
      </c>
      <c r="I9" s="8">
        <v>8</v>
      </c>
      <c r="J9" s="8">
        <v>7</v>
      </c>
      <c r="K9" s="8">
        <v>10</v>
      </c>
      <c r="L9" s="8">
        <v>9</v>
      </c>
      <c r="M9" s="8"/>
      <c r="N9" s="9"/>
      <c r="O9" s="192">
        <f>IF(B9="","",SUM(C9:M9)-(N9))</f>
        <v>74</v>
      </c>
      <c r="P9" s="22" t="s">
        <v>124</v>
      </c>
      <c r="Q9" s="31">
        <f>SUM(C9:E9)</f>
        <v>14</v>
      </c>
      <c r="S9" s="364" t="s">
        <v>76</v>
      </c>
      <c r="T9" s="365"/>
      <c r="U9" s="55" t="s">
        <v>77</v>
      </c>
      <c r="V9" s="60">
        <v>32</v>
      </c>
    </row>
    <row r="10" spans="1:81" ht="15.75" customHeight="1" x14ac:dyDescent="0.3">
      <c r="A10" s="18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192" t="str">
        <f t="shared" ref="O10:O45" si="0">IF(B10="","",SUM(C10:M10)-(N10))</f>
        <v/>
      </c>
      <c r="P10" s="22"/>
      <c r="Q10" s="31">
        <f t="shared" ref="Q10:Q45" si="1">SUM(C10:E10)</f>
        <v>0</v>
      </c>
    </row>
    <row r="11" spans="1:81" ht="15.75" customHeight="1" x14ac:dyDescent="0.3">
      <c r="A11" s="18"/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92" t="str">
        <f t="shared" si="0"/>
        <v/>
      </c>
      <c r="P11" s="22"/>
      <c r="Q11" s="31">
        <f t="shared" si="1"/>
        <v>0</v>
      </c>
    </row>
    <row r="12" spans="1:81" ht="15.75" customHeight="1" x14ac:dyDescent="0.3">
      <c r="A12" s="18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 t="str">
        <f t="shared" si="0"/>
        <v/>
      </c>
      <c r="P12" s="22"/>
      <c r="Q12" s="31">
        <f t="shared" si="1"/>
        <v>0</v>
      </c>
    </row>
    <row r="13" spans="1:81" ht="15.75" customHeight="1" x14ac:dyDescent="0.3">
      <c r="A13" s="18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92" t="str">
        <f t="shared" si="0"/>
        <v/>
      </c>
      <c r="P13" s="22"/>
      <c r="Q13" s="31">
        <f t="shared" si="1"/>
        <v>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0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92" t="str">
        <f t="shared" si="0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0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92" t="str">
        <f t="shared" si="0"/>
        <v/>
      </c>
      <c r="P22" s="22"/>
      <c r="Q22" s="31">
        <f t="shared" si="1"/>
        <v>0</v>
      </c>
    </row>
    <row r="23" spans="1:17" ht="15.75" customHeight="1" x14ac:dyDescent="0.3">
      <c r="A23" s="18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92" t="str">
        <f t="shared" si="0"/>
        <v/>
      </c>
      <c r="P23" s="22"/>
      <c r="Q23" s="31">
        <f t="shared" si="1"/>
        <v>0</v>
      </c>
    </row>
    <row r="24" spans="1:17" ht="15.75" customHeight="1" x14ac:dyDescent="0.3">
      <c r="A24" s="18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92" t="str">
        <f t="shared" si="0"/>
        <v/>
      </c>
      <c r="P24" s="22"/>
      <c r="Q24" s="31">
        <f t="shared" si="1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22"/>
      <c r="Q25" s="31">
        <f t="shared" si="1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22"/>
      <c r="Q26" s="31">
        <f t="shared" si="1"/>
        <v>0</v>
      </c>
    </row>
    <row r="27" spans="1:17" ht="15.75" customHeight="1" x14ac:dyDescent="0.3">
      <c r="A27" s="18"/>
      <c r="B27" s="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92" t="str">
        <f t="shared" si="0"/>
        <v/>
      </c>
      <c r="P27" s="22"/>
      <c r="Q27" s="31">
        <f t="shared" si="1"/>
        <v>0</v>
      </c>
    </row>
    <row r="28" spans="1:17" ht="15.75" customHeight="1" x14ac:dyDescent="0.3">
      <c r="A28" s="18"/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192" t="str">
        <f t="shared" si="0"/>
        <v/>
      </c>
      <c r="P28" s="22"/>
      <c r="Q28" s="31">
        <f t="shared" si="1"/>
        <v>0</v>
      </c>
    </row>
    <row r="29" spans="1:17" ht="15.75" customHeight="1" x14ac:dyDescent="0.3">
      <c r="A29" s="18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192" t="str">
        <f t="shared" si="0"/>
        <v/>
      </c>
      <c r="P29" s="22"/>
      <c r="Q29" s="31">
        <f t="shared" si="1"/>
        <v>0</v>
      </c>
    </row>
    <row r="30" spans="1:17" ht="15.75" customHeight="1" x14ac:dyDescent="0.3">
      <c r="A30" s="18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192" t="str">
        <f t="shared" si="0"/>
        <v/>
      </c>
      <c r="P30" s="22"/>
      <c r="Q30" s="31">
        <f t="shared" si="1"/>
        <v>0</v>
      </c>
    </row>
    <row r="31" spans="1:17" ht="15.75" customHeight="1" x14ac:dyDescent="0.3">
      <c r="A31" s="18"/>
      <c r="B31" s="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92" t="str">
        <f t="shared" si="0"/>
        <v/>
      </c>
      <c r="P31" s="22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22"/>
      <c r="Q32" s="31">
        <f t="shared" si="1"/>
        <v>0</v>
      </c>
    </row>
    <row r="33" spans="1:17" ht="15.75" customHeight="1" x14ac:dyDescent="0.3">
      <c r="A33" s="18"/>
      <c r="B33" s="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92" t="str">
        <f t="shared" si="0"/>
        <v/>
      </c>
      <c r="P33" s="22"/>
      <c r="Q33" s="31">
        <f t="shared" si="1"/>
        <v>0</v>
      </c>
    </row>
    <row r="34" spans="1:17" ht="15.75" customHeight="1" x14ac:dyDescent="0.3">
      <c r="A34" s="18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192" t="str">
        <f t="shared" si="0"/>
        <v/>
      </c>
      <c r="P34" s="22"/>
      <c r="Q34" s="31">
        <f t="shared" si="1"/>
        <v>0</v>
      </c>
    </row>
    <row r="35" spans="1:17" ht="15.75" customHeight="1" x14ac:dyDescent="0.3">
      <c r="A35" s="18"/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192" t="str">
        <f t="shared" si="0"/>
        <v/>
      </c>
      <c r="P35" s="22"/>
      <c r="Q35" s="31">
        <f t="shared" si="1"/>
        <v>0</v>
      </c>
    </row>
    <row r="36" spans="1:17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22"/>
      <c r="Q36" s="31">
        <f t="shared" si="1"/>
        <v>0</v>
      </c>
    </row>
    <row r="37" spans="1:17" ht="15.75" customHeight="1" x14ac:dyDescent="0.3">
      <c r="A37" s="18"/>
      <c r="B37" s="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92" t="str">
        <f t="shared" si="0"/>
        <v/>
      </c>
      <c r="P37" s="22"/>
      <c r="Q37" s="31">
        <f t="shared" si="1"/>
        <v>0</v>
      </c>
    </row>
    <row r="38" spans="1:17" ht="15.75" customHeight="1" x14ac:dyDescent="0.3">
      <c r="A38" s="18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192" t="str">
        <f t="shared" si="0"/>
        <v/>
      </c>
      <c r="P38" s="22"/>
      <c r="Q38" s="31">
        <f t="shared" si="1"/>
        <v>0</v>
      </c>
    </row>
    <row r="39" spans="1:17" ht="15.75" customHeight="1" x14ac:dyDescent="0.3">
      <c r="A39" s="18"/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92" t="str">
        <f t="shared" si="0"/>
        <v/>
      </c>
      <c r="P39" s="22"/>
      <c r="Q39" s="31">
        <f t="shared" si="1"/>
        <v>0</v>
      </c>
    </row>
    <row r="40" spans="1:17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22"/>
      <c r="Q40" s="31">
        <f t="shared" si="1"/>
        <v>0</v>
      </c>
    </row>
    <row r="41" spans="1:17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22"/>
      <c r="Q41" s="31">
        <f t="shared" si="1"/>
        <v>0</v>
      </c>
    </row>
    <row r="42" spans="1:17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22"/>
      <c r="Q42" s="31">
        <f t="shared" si="1"/>
        <v>0</v>
      </c>
    </row>
    <row r="43" spans="1:17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22"/>
      <c r="Q43" s="31">
        <f t="shared" si="1"/>
        <v>0</v>
      </c>
    </row>
    <row r="44" spans="1:17" ht="15.75" customHeight="1" x14ac:dyDescent="0.3">
      <c r="A44" s="18"/>
      <c r="B44" s="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192" t="str">
        <f t="shared" si="0"/>
        <v/>
      </c>
      <c r="P44" s="22"/>
      <c r="Q44" s="31">
        <f t="shared" si="1"/>
        <v>0</v>
      </c>
    </row>
    <row r="45" spans="1:17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22"/>
      <c r="Q45" s="31">
        <f t="shared" si="1"/>
        <v>0</v>
      </c>
    </row>
  </sheetData>
  <mergeCells count="28">
    <mergeCell ref="Y1:Z1"/>
    <mergeCell ref="Y2:Z2"/>
    <mergeCell ref="Y3:Z3"/>
    <mergeCell ref="S9:T9"/>
    <mergeCell ref="G4:H4"/>
    <mergeCell ref="K4:L4"/>
    <mergeCell ref="O4:P4"/>
    <mergeCell ref="R4:R5"/>
    <mergeCell ref="S7:T7"/>
    <mergeCell ref="S8:T8"/>
    <mergeCell ref="M3:N4"/>
    <mergeCell ref="T2:T3"/>
    <mergeCell ref="O3:P3"/>
    <mergeCell ref="V2:V3"/>
    <mergeCell ref="R2:R3"/>
    <mergeCell ref="B3:B4"/>
    <mergeCell ref="E3:F4"/>
    <mergeCell ref="I3:J4"/>
    <mergeCell ref="K3:L3"/>
    <mergeCell ref="A1:C1"/>
    <mergeCell ref="D1:K1"/>
    <mergeCell ref="A2:C2"/>
    <mergeCell ref="D2:F2"/>
    <mergeCell ref="G2:I2"/>
    <mergeCell ref="J2:K2"/>
    <mergeCell ref="C3:D3"/>
    <mergeCell ref="C4:D4"/>
    <mergeCell ref="G3:H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78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03" t="s">
        <v>72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17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4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943</v>
      </c>
      <c r="T3" s="412"/>
      <c r="U3" s="33">
        <f>SUM(O6:O13)</f>
        <v>779</v>
      </c>
      <c r="V3" s="412"/>
      <c r="W3" s="33">
        <f>SUM(O6:O11)</f>
        <v>597</v>
      </c>
      <c r="Y3" s="378" t="s">
        <v>132</v>
      </c>
      <c r="Z3" s="379"/>
      <c r="AA3" s="201">
        <v>0</v>
      </c>
      <c r="AB3" s="202">
        <f>SUM((AA1*4)+(AA2*2)+AA3)</f>
        <v>12</v>
      </c>
    </row>
    <row r="4" spans="1:81" ht="23.25" customHeight="1" x14ac:dyDescent="0.3">
      <c r="B4" s="381"/>
      <c r="C4" s="366">
        <v>60</v>
      </c>
      <c r="D4" s="367"/>
      <c r="E4" s="386"/>
      <c r="F4" s="368"/>
      <c r="G4" s="368">
        <v>80</v>
      </c>
      <c r="H4" s="369"/>
      <c r="I4" s="391"/>
      <c r="J4" s="392"/>
      <c r="K4" s="370">
        <v>60</v>
      </c>
      <c r="L4" s="371"/>
      <c r="M4" s="397"/>
      <c r="N4" s="398"/>
      <c r="O4" s="372">
        <v>89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5</v>
      </c>
      <c r="B6" s="6">
        <v>3</v>
      </c>
      <c r="C6" s="11">
        <v>15</v>
      </c>
      <c r="D6" s="11">
        <v>10</v>
      </c>
      <c r="E6" s="11">
        <v>7</v>
      </c>
      <c r="F6" s="11">
        <v>9</v>
      </c>
      <c r="G6" s="11">
        <v>9</v>
      </c>
      <c r="H6" s="11">
        <v>12</v>
      </c>
      <c r="I6" s="11">
        <v>9</v>
      </c>
      <c r="J6" s="11">
        <v>10</v>
      </c>
      <c r="K6" s="11">
        <v>11</v>
      </c>
      <c r="L6" s="11">
        <v>9</v>
      </c>
      <c r="M6" s="11">
        <v>3</v>
      </c>
      <c r="N6" s="212"/>
      <c r="O6" s="192">
        <f t="shared" ref="O6:O17" si="0">IF(B6="","",SUM(C6:M6)-(N6))</f>
        <v>104</v>
      </c>
      <c r="P6" s="22" t="s">
        <v>127</v>
      </c>
      <c r="Q6" s="31">
        <f t="shared" ref="Q6:Q14" si="1">SUM(C6:E6)</f>
        <v>32</v>
      </c>
    </row>
    <row r="7" spans="1:81" ht="15.75" customHeight="1" x14ac:dyDescent="0.3">
      <c r="A7" s="18">
        <v>10</v>
      </c>
      <c r="B7" s="6">
        <v>26</v>
      </c>
      <c r="C7" s="214">
        <v>17</v>
      </c>
      <c r="D7" s="214">
        <v>9</v>
      </c>
      <c r="E7" s="214">
        <v>7</v>
      </c>
      <c r="F7" s="214">
        <v>9</v>
      </c>
      <c r="G7" s="214">
        <v>9</v>
      </c>
      <c r="H7" s="214">
        <v>12</v>
      </c>
      <c r="I7" s="214">
        <v>9</v>
      </c>
      <c r="J7" s="214">
        <v>9</v>
      </c>
      <c r="K7" s="214">
        <v>10</v>
      </c>
      <c r="L7" s="214">
        <v>9</v>
      </c>
      <c r="M7" s="214">
        <v>3</v>
      </c>
      <c r="N7" s="214"/>
      <c r="O7" s="192">
        <f t="shared" si="0"/>
        <v>103</v>
      </c>
      <c r="P7" s="22" t="s">
        <v>157</v>
      </c>
      <c r="Q7" s="31">
        <f t="shared" si="1"/>
        <v>33</v>
      </c>
      <c r="S7" s="364" t="s">
        <v>74</v>
      </c>
      <c r="T7" s="365"/>
      <c r="U7" s="55" t="s">
        <v>77</v>
      </c>
      <c r="V7" s="60">
        <v>82</v>
      </c>
    </row>
    <row r="8" spans="1:81" ht="15.75" customHeight="1" x14ac:dyDescent="0.3">
      <c r="A8" s="18">
        <v>6</v>
      </c>
      <c r="B8" s="6">
        <v>2</v>
      </c>
      <c r="C8" s="211">
        <v>14</v>
      </c>
      <c r="D8" s="211">
        <v>10</v>
      </c>
      <c r="E8" s="211">
        <v>7</v>
      </c>
      <c r="F8" s="211">
        <v>9</v>
      </c>
      <c r="G8" s="211">
        <v>9</v>
      </c>
      <c r="H8" s="211">
        <v>12</v>
      </c>
      <c r="I8" s="211">
        <v>9</v>
      </c>
      <c r="J8" s="211">
        <v>10</v>
      </c>
      <c r="K8" s="211">
        <v>10</v>
      </c>
      <c r="L8" s="211">
        <v>9</v>
      </c>
      <c r="M8" s="211">
        <v>3</v>
      </c>
      <c r="N8" s="212"/>
      <c r="O8" s="192">
        <f t="shared" si="0"/>
        <v>102</v>
      </c>
      <c r="P8" s="22" t="s">
        <v>127</v>
      </c>
      <c r="Q8" s="31">
        <f t="shared" si="1"/>
        <v>31</v>
      </c>
      <c r="S8" s="364" t="s">
        <v>75</v>
      </c>
      <c r="T8" s="365"/>
      <c r="U8" s="55" t="s">
        <v>77</v>
      </c>
      <c r="V8" s="60">
        <v>63</v>
      </c>
    </row>
    <row r="9" spans="1:81" ht="15.75" customHeight="1" x14ac:dyDescent="0.3">
      <c r="A9" s="18">
        <v>3</v>
      </c>
      <c r="B9" s="6">
        <v>49</v>
      </c>
      <c r="C9" s="214">
        <v>14</v>
      </c>
      <c r="D9" s="214">
        <v>9</v>
      </c>
      <c r="E9" s="214">
        <v>6</v>
      </c>
      <c r="F9" s="214">
        <v>9</v>
      </c>
      <c r="G9" s="214">
        <v>9</v>
      </c>
      <c r="H9" s="214">
        <v>12</v>
      </c>
      <c r="I9" s="214">
        <v>9</v>
      </c>
      <c r="J9" s="214">
        <v>10</v>
      </c>
      <c r="K9" s="214">
        <v>10</v>
      </c>
      <c r="L9" s="214">
        <v>9</v>
      </c>
      <c r="M9" s="214"/>
      <c r="N9" s="214"/>
      <c r="O9" s="192">
        <f t="shared" si="0"/>
        <v>97</v>
      </c>
      <c r="P9" s="22" t="s">
        <v>157</v>
      </c>
      <c r="Q9" s="31">
        <f t="shared" si="1"/>
        <v>29</v>
      </c>
      <c r="S9" s="364" t="s">
        <v>76</v>
      </c>
      <c r="T9" s="365"/>
      <c r="U9" s="55" t="s">
        <v>77</v>
      </c>
      <c r="V9" s="60">
        <v>0</v>
      </c>
    </row>
    <row r="10" spans="1:81" ht="15.75" customHeight="1" x14ac:dyDescent="0.3">
      <c r="A10" s="18">
        <v>2</v>
      </c>
      <c r="B10" s="6">
        <v>7</v>
      </c>
      <c r="C10" s="11">
        <v>16</v>
      </c>
      <c r="D10" s="11">
        <v>13</v>
      </c>
      <c r="E10" s="11">
        <v>6</v>
      </c>
      <c r="F10" s="11">
        <v>9</v>
      </c>
      <c r="G10" s="11"/>
      <c r="H10" s="11">
        <v>13</v>
      </c>
      <c r="I10" s="11">
        <v>9</v>
      </c>
      <c r="J10" s="11">
        <v>10</v>
      </c>
      <c r="K10" s="11">
        <v>11</v>
      </c>
      <c r="L10" s="11">
        <v>9</v>
      </c>
      <c r="M10" s="11"/>
      <c r="N10" s="11"/>
      <c r="O10" s="192">
        <f t="shared" si="0"/>
        <v>96</v>
      </c>
      <c r="P10" s="22" t="s">
        <v>156</v>
      </c>
      <c r="Q10" s="31">
        <f t="shared" si="1"/>
        <v>35</v>
      </c>
    </row>
    <row r="11" spans="1:81" ht="15.75" customHeight="1" x14ac:dyDescent="0.3">
      <c r="A11" s="18">
        <v>1</v>
      </c>
      <c r="B11" s="6">
        <v>39</v>
      </c>
      <c r="C11" s="11">
        <v>13</v>
      </c>
      <c r="D11" s="11">
        <v>9</v>
      </c>
      <c r="E11" s="11">
        <v>6</v>
      </c>
      <c r="F11" s="11">
        <v>9</v>
      </c>
      <c r="G11" s="11">
        <v>9</v>
      </c>
      <c r="H11" s="11">
        <v>12</v>
      </c>
      <c r="I11" s="11">
        <v>9</v>
      </c>
      <c r="J11" s="11">
        <v>9</v>
      </c>
      <c r="K11" s="11">
        <v>10</v>
      </c>
      <c r="L11" s="11">
        <v>9</v>
      </c>
      <c r="M11" s="11"/>
      <c r="N11" s="11"/>
      <c r="O11" s="192">
        <f t="shared" si="0"/>
        <v>95</v>
      </c>
      <c r="P11" s="22" t="s">
        <v>126</v>
      </c>
      <c r="Q11" s="31">
        <f t="shared" si="1"/>
        <v>28</v>
      </c>
    </row>
    <row r="12" spans="1:81" ht="15.75" customHeight="1" x14ac:dyDescent="0.3">
      <c r="A12" s="18">
        <v>4</v>
      </c>
      <c r="B12" s="6">
        <v>42</v>
      </c>
      <c r="C12" s="214">
        <v>12</v>
      </c>
      <c r="D12" s="214"/>
      <c r="E12" s="214">
        <v>9</v>
      </c>
      <c r="F12" s="214">
        <v>7</v>
      </c>
      <c r="G12" s="214">
        <v>12</v>
      </c>
      <c r="H12" s="214">
        <v>14</v>
      </c>
      <c r="I12" s="214">
        <v>11</v>
      </c>
      <c r="J12" s="214">
        <v>10</v>
      </c>
      <c r="K12" s="214">
        <v>11</v>
      </c>
      <c r="L12" s="214">
        <v>7</v>
      </c>
      <c r="M12" s="214"/>
      <c r="N12" s="214"/>
      <c r="O12" s="192">
        <f t="shared" si="0"/>
        <v>93</v>
      </c>
      <c r="P12" s="22" t="s">
        <v>125</v>
      </c>
      <c r="Q12" s="31">
        <f t="shared" si="1"/>
        <v>21</v>
      </c>
    </row>
    <row r="13" spans="1:81" ht="15.75" customHeight="1" x14ac:dyDescent="0.3">
      <c r="A13" s="18">
        <v>7</v>
      </c>
      <c r="B13" s="6">
        <v>8</v>
      </c>
      <c r="C13" s="211">
        <v>12</v>
      </c>
      <c r="D13" s="211"/>
      <c r="E13" s="211">
        <v>7</v>
      </c>
      <c r="F13" s="211">
        <v>9</v>
      </c>
      <c r="G13" s="211">
        <v>12</v>
      </c>
      <c r="H13" s="211">
        <v>13</v>
      </c>
      <c r="I13" s="211">
        <v>10</v>
      </c>
      <c r="J13" s="211">
        <v>9</v>
      </c>
      <c r="K13" s="211">
        <v>10</v>
      </c>
      <c r="L13" s="211">
        <v>7</v>
      </c>
      <c r="M13" s="211"/>
      <c r="N13" s="9"/>
      <c r="O13" s="192">
        <f t="shared" si="0"/>
        <v>89</v>
      </c>
      <c r="P13" s="22" t="s">
        <v>125</v>
      </c>
      <c r="Q13" s="31">
        <f t="shared" si="1"/>
        <v>19</v>
      </c>
    </row>
    <row r="14" spans="1:81" ht="15.75" customHeight="1" x14ac:dyDescent="0.3">
      <c r="A14" s="18">
        <v>8</v>
      </c>
      <c r="B14" s="6">
        <v>15</v>
      </c>
      <c r="C14" s="211">
        <v>13</v>
      </c>
      <c r="D14" s="211"/>
      <c r="E14" s="211">
        <v>8</v>
      </c>
      <c r="F14" s="211">
        <v>8</v>
      </c>
      <c r="G14" s="211"/>
      <c r="H14" s="211">
        <v>14</v>
      </c>
      <c r="I14" s="211">
        <v>11</v>
      </c>
      <c r="J14" s="211">
        <v>9</v>
      </c>
      <c r="K14" s="211">
        <v>12</v>
      </c>
      <c r="L14" s="211">
        <v>7</v>
      </c>
      <c r="M14" s="211"/>
      <c r="N14" s="212"/>
      <c r="O14" s="192">
        <f t="shared" si="0"/>
        <v>82</v>
      </c>
      <c r="P14" s="22" t="s">
        <v>125</v>
      </c>
      <c r="Q14" s="31">
        <f t="shared" si="1"/>
        <v>21</v>
      </c>
    </row>
    <row r="15" spans="1:81" ht="15.75" customHeight="1" x14ac:dyDescent="0.3">
      <c r="A15" s="18">
        <v>9</v>
      </c>
      <c r="B15" s="6">
        <v>11</v>
      </c>
      <c r="C15" s="11">
        <v>12</v>
      </c>
      <c r="D15" s="11"/>
      <c r="E15" s="11">
        <v>9</v>
      </c>
      <c r="F15" s="11">
        <v>8</v>
      </c>
      <c r="G15" s="11"/>
      <c r="H15" s="11">
        <v>14</v>
      </c>
      <c r="I15" s="11">
        <v>10</v>
      </c>
      <c r="J15" s="11">
        <v>10</v>
      </c>
      <c r="K15" s="11">
        <v>12</v>
      </c>
      <c r="L15" s="11">
        <v>7</v>
      </c>
      <c r="M15" s="11"/>
      <c r="N15" s="11"/>
      <c r="O15" s="192">
        <f t="shared" si="0"/>
        <v>82</v>
      </c>
      <c r="P15" s="22" t="s">
        <v>125</v>
      </c>
      <c r="Q15" s="31">
        <f t="shared" ref="Q15:Q21" si="2">SUM(C15:E15)</f>
        <v>21</v>
      </c>
    </row>
    <row r="16" spans="1:81" ht="15.75" customHeight="1" x14ac:dyDescent="0.3">
      <c r="A16" s="18">
        <v>10</v>
      </c>
      <c r="B16" s="6">
        <v>40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>
        <f t="shared" si="0"/>
        <v>0</v>
      </c>
      <c r="P16" s="22" t="s">
        <v>126</v>
      </c>
      <c r="Q16" s="31">
        <f t="shared" si="2"/>
        <v>0</v>
      </c>
    </row>
    <row r="17" spans="1:17" ht="15.75" customHeight="1" x14ac:dyDescent="0.3">
      <c r="A17" s="18">
        <v>11</v>
      </c>
      <c r="B17" s="6">
        <v>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>
        <f t="shared" si="0"/>
        <v>0</v>
      </c>
      <c r="P17" s="22" t="s">
        <v>156</v>
      </c>
      <c r="Q17" s="31">
        <f t="shared" si="2"/>
        <v>0</v>
      </c>
    </row>
    <row r="18" spans="1:17" ht="15.75" customHeight="1" x14ac:dyDescent="0.3">
      <c r="A18" s="18">
        <v>12</v>
      </c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ref="O18:O45" si="3">IF(B18="","",SUM(C18:M18)-(N18))</f>
        <v/>
      </c>
      <c r="P18" s="22"/>
      <c r="Q18" s="31">
        <f t="shared" si="2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3"/>
        <v/>
      </c>
      <c r="P19" s="22"/>
      <c r="Q19" s="31">
        <f t="shared" si="2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3"/>
        <v/>
      </c>
      <c r="P20" s="22"/>
      <c r="Q20" s="31">
        <f t="shared" si="2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3"/>
        <v/>
      </c>
      <c r="P21" s="22"/>
      <c r="Q21" s="31">
        <f t="shared" si="2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3"/>
        <v/>
      </c>
      <c r="P22" s="54"/>
      <c r="Q22" s="31">
        <f t="shared" ref="Q22:Q45" si="4">SUM(C22:E22)</f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3"/>
        <v/>
      </c>
      <c r="P23" s="21"/>
      <c r="Q23" s="31">
        <f t="shared" si="4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3"/>
        <v/>
      </c>
      <c r="P24" s="54"/>
      <c r="Q24" s="31">
        <f t="shared" si="4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3"/>
        <v/>
      </c>
      <c r="P25" s="54"/>
      <c r="Q25" s="31">
        <f t="shared" si="4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3"/>
        <v/>
      </c>
      <c r="P26" s="54"/>
      <c r="Q26" s="31">
        <f t="shared" si="4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3"/>
        <v/>
      </c>
      <c r="P27" s="54"/>
      <c r="Q27" s="31">
        <f t="shared" si="4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3"/>
        <v/>
      </c>
      <c r="P28" s="54"/>
      <c r="Q28" s="31">
        <f t="shared" si="4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3"/>
        <v/>
      </c>
      <c r="P29" s="21"/>
      <c r="Q29" s="31">
        <f t="shared" si="4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3"/>
        <v/>
      </c>
      <c r="P30" s="21"/>
      <c r="Q30" s="31">
        <f t="shared" si="4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3"/>
        <v/>
      </c>
      <c r="P31" s="21"/>
      <c r="Q31" s="31">
        <f t="shared" si="4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3"/>
        <v/>
      </c>
      <c r="P32" s="54"/>
      <c r="Q32" s="31">
        <f t="shared" si="4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3"/>
        <v/>
      </c>
      <c r="P33" s="54"/>
      <c r="Q33" s="31">
        <f t="shared" si="4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3"/>
        <v/>
      </c>
      <c r="P34" s="54"/>
      <c r="Q34" s="31">
        <f t="shared" si="4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3"/>
        <v/>
      </c>
      <c r="P35" s="54"/>
      <c r="Q35" s="31">
        <f t="shared" si="4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3"/>
        <v/>
      </c>
      <c r="P36" s="54"/>
      <c r="Q36" s="31">
        <f t="shared" si="4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3"/>
        <v/>
      </c>
      <c r="P37" s="54"/>
      <c r="Q37" s="31">
        <f t="shared" si="4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3"/>
        <v/>
      </c>
      <c r="P38" s="54"/>
      <c r="Q38" s="31">
        <f t="shared" si="4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3"/>
        <v/>
      </c>
      <c r="P39" s="54"/>
      <c r="Q39" s="31">
        <f t="shared" si="4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3"/>
        <v/>
      </c>
      <c r="P40" s="54"/>
      <c r="Q40" s="31">
        <f t="shared" si="4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3"/>
        <v/>
      </c>
      <c r="P41" s="54"/>
      <c r="Q41" s="31">
        <f t="shared" si="4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3"/>
        <v/>
      </c>
      <c r="P42" s="54"/>
      <c r="Q42" s="31">
        <f t="shared" si="4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3"/>
        <v/>
      </c>
      <c r="P43" s="54"/>
      <c r="Q43" s="31">
        <f t="shared" si="4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3"/>
        <v/>
      </c>
      <c r="P44" s="54"/>
      <c r="Q44" s="31">
        <f t="shared" si="4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3"/>
        <v/>
      </c>
      <c r="P45" s="54"/>
      <c r="Q45" s="31">
        <f t="shared" si="4"/>
        <v>0</v>
      </c>
    </row>
  </sheetData>
  <sortState xmlns:xlrd2="http://schemas.microsoft.com/office/spreadsheetml/2017/richdata2" ref="B6:P17">
    <sortCondition descending="1" ref="O6:O17"/>
  </sortState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63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2</v>
      </c>
    </row>
    <row r="2" spans="1:81" ht="15.75" customHeight="1" x14ac:dyDescent="0.3">
      <c r="A2" s="401" t="s">
        <v>30</v>
      </c>
      <c r="B2" s="402"/>
      <c r="C2" s="402"/>
      <c r="D2" s="403" t="s">
        <v>64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20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1155</v>
      </c>
      <c r="T3" s="412"/>
      <c r="U3" s="33">
        <f>SUM(O6:O13)</f>
        <v>815</v>
      </c>
      <c r="V3" s="412"/>
      <c r="W3" s="33">
        <f>SUM(O6:O11)</f>
        <v>629</v>
      </c>
      <c r="Y3" s="378" t="s">
        <v>132</v>
      </c>
      <c r="Z3" s="379"/>
      <c r="AA3" s="201">
        <v>4</v>
      </c>
      <c r="AB3" s="202">
        <f>SUM((AA1*4)+(AA2*2)+AA3)</f>
        <v>16</v>
      </c>
    </row>
    <row r="4" spans="1:81" ht="23.25" customHeight="1" x14ac:dyDescent="0.3">
      <c r="B4" s="381"/>
      <c r="C4" s="366">
        <v>68</v>
      </c>
      <c r="D4" s="367"/>
      <c r="E4" s="386"/>
      <c r="F4" s="368"/>
      <c r="G4" s="368">
        <f>SUM(H15,H14,H7,H12,H17,H18)</f>
        <v>75</v>
      </c>
      <c r="H4" s="369"/>
      <c r="I4" s="391"/>
      <c r="J4" s="392"/>
      <c r="K4" s="370">
        <v>84</v>
      </c>
      <c r="L4" s="371"/>
      <c r="M4" s="397"/>
      <c r="N4" s="398"/>
      <c r="O4" s="372">
        <v>106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14</v>
      </c>
      <c r="C6" s="8">
        <v>20</v>
      </c>
      <c r="D6" s="8">
        <v>13</v>
      </c>
      <c r="E6" s="8">
        <v>6</v>
      </c>
      <c r="F6" s="8">
        <v>9</v>
      </c>
      <c r="G6" s="8">
        <v>12</v>
      </c>
      <c r="H6" s="8">
        <v>12</v>
      </c>
      <c r="I6" s="8">
        <v>8</v>
      </c>
      <c r="J6" s="8">
        <v>8</v>
      </c>
      <c r="K6" s="8">
        <v>9</v>
      </c>
      <c r="L6" s="8">
        <v>8</v>
      </c>
      <c r="M6" s="8">
        <v>5</v>
      </c>
      <c r="N6" s="9"/>
      <c r="O6" s="192">
        <f t="shared" ref="O6:O21" si="0">IF(B6="","",SUM(C6:M6)-(N6))</f>
        <v>110</v>
      </c>
      <c r="P6" s="22" t="s">
        <v>125</v>
      </c>
      <c r="Q6" s="31">
        <f t="shared" ref="Q6:Q17" si="1">SUM(C6:E6)</f>
        <v>39</v>
      </c>
    </row>
    <row r="7" spans="1:81" ht="15.75" customHeight="1" x14ac:dyDescent="0.3">
      <c r="A7" s="18">
        <v>2</v>
      </c>
      <c r="B7" s="6">
        <v>38</v>
      </c>
      <c r="C7" s="211">
        <v>19</v>
      </c>
      <c r="D7" s="211">
        <v>11</v>
      </c>
      <c r="E7" s="211">
        <v>6</v>
      </c>
      <c r="F7" s="211">
        <v>9</v>
      </c>
      <c r="G7" s="211">
        <v>12</v>
      </c>
      <c r="H7" s="211">
        <v>12</v>
      </c>
      <c r="I7" s="211">
        <v>8</v>
      </c>
      <c r="J7" s="211">
        <v>9</v>
      </c>
      <c r="K7" s="211">
        <v>10</v>
      </c>
      <c r="L7" s="211">
        <v>9</v>
      </c>
      <c r="M7" s="211">
        <v>4</v>
      </c>
      <c r="N7" s="212"/>
      <c r="O7" s="192">
        <f t="shared" si="0"/>
        <v>109</v>
      </c>
      <c r="P7" s="22" t="s">
        <v>125</v>
      </c>
      <c r="Q7" s="31">
        <f t="shared" si="1"/>
        <v>36</v>
      </c>
      <c r="S7" s="364" t="s">
        <v>74</v>
      </c>
      <c r="T7" s="365"/>
      <c r="U7" s="55" t="s">
        <v>77</v>
      </c>
      <c r="V7" s="60">
        <v>102</v>
      </c>
    </row>
    <row r="8" spans="1:81" ht="15.75" customHeight="1" x14ac:dyDescent="0.3">
      <c r="A8" s="18">
        <v>3</v>
      </c>
      <c r="B8" s="6">
        <v>16</v>
      </c>
      <c r="C8" s="11">
        <v>17</v>
      </c>
      <c r="D8" s="11">
        <v>16</v>
      </c>
      <c r="E8" s="11">
        <v>6</v>
      </c>
      <c r="F8" s="11">
        <v>10</v>
      </c>
      <c r="G8" s="11"/>
      <c r="H8" s="11">
        <v>14</v>
      </c>
      <c r="I8" s="11">
        <v>10</v>
      </c>
      <c r="J8" s="11">
        <v>11</v>
      </c>
      <c r="K8" s="11">
        <v>12</v>
      </c>
      <c r="L8" s="11">
        <v>11</v>
      </c>
      <c r="M8" s="11"/>
      <c r="N8" s="11"/>
      <c r="O8" s="192">
        <f t="shared" si="0"/>
        <v>107</v>
      </c>
      <c r="P8" s="22" t="s">
        <v>126</v>
      </c>
      <c r="Q8" s="31">
        <f t="shared" si="1"/>
        <v>39</v>
      </c>
      <c r="S8" s="364" t="s">
        <v>75</v>
      </c>
      <c r="T8" s="365"/>
      <c r="U8" s="55" t="s">
        <v>77</v>
      </c>
      <c r="V8" s="60">
        <v>75</v>
      </c>
    </row>
    <row r="9" spans="1:81" ht="15.75" customHeight="1" x14ac:dyDescent="0.3">
      <c r="A9" s="18">
        <v>4</v>
      </c>
      <c r="B9" s="6">
        <v>30</v>
      </c>
      <c r="C9" s="214">
        <v>17</v>
      </c>
      <c r="D9" s="214">
        <v>15</v>
      </c>
      <c r="E9" s="214">
        <v>6</v>
      </c>
      <c r="F9" s="214">
        <v>9</v>
      </c>
      <c r="G9" s="214"/>
      <c r="H9" s="214">
        <v>13</v>
      </c>
      <c r="I9" s="214">
        <v>10</v>
      </c>
      <c r="J9" s="214">
        <v>11</v>
      </c>
      <c r="K9" s="214">
        <v>12</v>
      </c>
      <c r="L9" s="214">
        <v>11</v>
      </c>
      <c r="M9" s="214"/>
      <c r="N9" s="214"/>
      <c r="O9" s="192">
        <f t="shared" si="0"/>
        <v>104</v>
      </c>
      <c r="P9" s="22" t="s">
        <v>127</v>
      </c>
      <c r="Q9" s="31">
        <f t="shared" si="1"/>
        <v>38</v>
      </c>
      <c r="S9" s="364" t="s">
        <v>76</v>
      </c>
      <c r="T9" s="365"/>
      <c r="U9" s="55" t="s">
        <v>77</v>
      </c>
      <c r="V9" s="60">
        <v>35</v>
      </c>
    </row>
    <row r="10" spans="1:81" ht="15.75" customHeight="1" x14ac:dyDescent="0.3">
      <c r="A10" s="18">
        <v>5</v>
      </c>
      <c r="B10" s="6">
        <v>1</v>
      </c>
      <c r="C10" s="214">
        <v>16</v>
      </c>
      <c r="D10" s="214">
        <v>14</v>
      </c>
      <c r="E10" s="214">
        <v>6</v>
      </c>
      <c r="F10" s="214">
        <v>10</v>
      </c>
      <c r="G10" s="214"/>
      <c r="H10" s="214">
        <v>14</v>
      </c>
      <c r="I10" s="214">
        <v>9</v>
      </c>
      <c r="J10" s="214">
        <v>10</v>
      </c>
      <c r="K10" s="214">
        <v>11</v>
      </c>
      <c r="L10" s="214">
        <v>11</v>
      </c>
      <c r="M10" s="214"/>
      <c r="N10" s="214"/>
      <c r="O10" s="192">
        <f t="shared" si="0"/>
        <v>101</v>
      </c>
      <c r="P10" s="22" t="s">
        <v>126</v>
      </c>
      <c r="Q10" s="31">
        <f t="shared" si="1"/>
        <v>36</v>
      </c>
    </row>
    <row r="11" spans="1:81" ht="15.75" customHeight="1" x14ac:dyDescent="0.3">
      <c r="A11" s="18">
        <v>6</v>
      </c>
      <c r="B11" s="6">
        <v>39</v>
      </c>
      <c r="C11" s="214">
        <v>16</v>
      </c>
      <c r="D11" s="214">
        <v>14</v>
      </c>
      <c r="E11" s="214">
        <v>6</v>
      </c>
      <c r="F11" s="214">
        <v>9</v>
      </c>
      <c r="G11" s="214"/>
      <c r="H11" s="214">
        <v>12</v>
      </c>
      <c r="I11" s="214">
        <v>9</v>
      </c>
      <c r="J11" s="214">
        <v>10</v>
      </c>
      <c r="K11" s="214">
        <v>11</v>
      </c>
      <c r="L11" s="214">
        <v>11</v>
      </c>
      <c r="M11" s="214"/>
      <c r="N11" s="214"/>
      <c r="O11" s="192">
        <f t="shared" si="0"/>
        <v>98</v>
      </c>
      <c r="P11" s="22" t="s">
        <v>127</v>
      </c>
      <c r="Q11" s="31">
        <f t="shared" si="1"/>
        <v>36</v>
      </c>
    </row>
    <row r="12" spans="1:81" ht="15.75" customHeight="1" x14ac:dyDescent="0.3">
      <c r="A12" s="18">
        <v>7</v>
      </c>
      <c r="B12" s="6" t="s">
        <v>212</v>
      </c>
      <c r="C12" s="11">
        <v>17</v>
      </c>
      <c r="D12" s="11">
        <v>12</v>
      </c>
      <c r="E12" s="11">
        <v>6</v>
      </c>
      <c r="F12" s="11">
        <v>8</v>
      </c>
      <c r="G12" s="11"/>
      <c r="H12" s="11">
        <v>13</v>
      </c>
      <c r="I12" s="11">
        <v>8</v>
      </c>
      <c r="J12" s="11">
        <v>9</v>
      </c>
      <c r="K12" s="11">
        <v>11</v>
      </c>
      <c r="L12" s="11">
        <v>10</v>
      </c>
      <c r="M12" s="11"/>
      <c r="N12" s="11"/>
      <c r="O12" s="192">
        <f t="shared" si="0"/>
        <v>94</v>
      </c>
      <c r="P12" s="22" t="s">
        <v>124</v>
      </c>
      <c r="Q12" s="31">
        <f t="shared" si="1"/>
        <v>35</v>
      </c>
    </row>
    <row r="13" spans="1:81" ht="15.75" customHeight="1" x14ac:dyDescent="0.3">
      <c r="A13" s="18">
        <v>8</v>
      </c>
      <c r="B13" s="6">
        <v>31</v>
      </c>
      <c r="C13" s="11">
        <v>15</v>
      </c>
      <c r="D13" s="11">
        <v>12</v>
      </c>
      <c r="E13" s="11"/>
      <c r="F13" s="11">
        <v>8</v>
      </c>
      <c r="G13" s="11">
        <v>11</v>
      </c>
      <c r="H13" s="11">
        <v>12</v>
      </c>
      <c r="I13" s="11">
        <v>8</v>
      </c>
      <c r="J13" s="11">
        <v>8</v>
      </c>
      <c r="K13" s="11">
        <v>10</v>
      </c>
      <c r="L13" s="11">
        <v>8</v>
      </c>
      <c r="M13" s="11"/>
      <c r="N13" s="11"/>
      <c r="O13" s="192">
        <f t="shared" si="0"/>
        <v>92</v>
      </c>
      <c r="P13" s="22" t="s">
        <v>125</v>
      </c>
      <c r="Q13" s="31">
        <f t="shared" si="1"/>
        <v>27</v>
      </c>
    </row>
    <row r="14" spans="1:81" ht="15.75" customHeight="1" x14ac:dyDescent="0.3">
      <c r="A14" s="18">
        <v>9</v>
      </c>
      <c r="B14" s="6" t="s">
        <v>211</v>
      </c>
      <c r="C14" s="211">
        <v>14</v>
      </c>
      <c r="D14" s="211">
        <v>9</v>
      </c>
      <c r="E14" s="211">
        <v>0</v>
      </c>
      <c r="F14" s="211">
        <v>8</v>
      </c>
      <c r="G14" s="211">
        <v>10</v>
      </c>
      <c r="H14" s="211">
        <v>12</v>
      </c>
      <c r="I14" s="211">
        <v>8</v>
      </c>
      <c r="J14" s="211">
        <v>9</v>
      </c>
      <c r="K14" s="211">
        <v>11</v>
      </c>
      <c r="L14" s="211">
        <v>9</v>
      </c>
      <c r="M14" s="211"/>
      <c r="N14" s="212"/>
      <c r="O14" s="192">
        <f t="shared" si="0"/>
        <v>90</v>
      </c>
      <c r="P14" s="22" t="s">
        <v>124</v>
      </c>
      <c r="Q14" s="31">
        <f t="shared" si="1"/>
        <v>23</v>
      </c>
      <c r="V14" s="1">
        <f>SUM(Q6,Q8,Q9,Q10,Q11,Q7,Q12,Q15)</f>
        <v>291</v>
      </c>
    </row>
    <row r="15" spans="1:81" ht="15.75" customHeight="1" x14ac:dyDescent="0.3">
      <c r="A15" s="18">
        <v>10</v>
      </c>
      <c r="B15" s="6">
        <v>35</v>
      </c>
      <c r="C15" s="11">
        <v>14</v>
      </c>
      <c r="D15" s="11">
        <v>11</v>
      </c>
      <c r="E15" s="11">
        <v>7</v>
      </c>
      <c r="F15" s="11">
        <v>8</v>
      </c>
      <c r="G15" s="11"/>
      <c r="H15" s="11">
        <v>12</v>
      </c>
      <c r="I15" s="11">
        <v>8</v>
      </c>
      <c r="J15" s="11">
        <v>8</v>
      </c>
      <c r="K15" s="11">
        <v>11</v>
      </c>
      <c r="L15" s="11">
        <v>8</v>
      </c>
      <c r="M15" s="11"/>
      <c r="N15" s="11"/>
      <c r="O15" s="192">
        <f t="shared" si="0"/>
        <v>87</v>
      </c>
      <c r="P15" s="22" t="s">
        <v>128</v>
      </c>
      <c r="Q15" s="31">
        <f t="shared" si="1"/>
        <v>32</v>
      </c>
    </row>
    <row r="16" spans="1:81" ht="15.75" customHeight="1" x14ac:dyDescent="0.3">
      <c r="A16" s="18">
        <v>11</v>
      </c>
      <c r="B16" s="6" t="s">
        <v>213</v>
      </c>
      <c r="C16" s="211">
        <v>15</v>
      </c>
      <c r="D16" s="211">
        <v>11</v>
      </c>
      <c r="E16" s="211"/>
      <c r="F16" s="211">
        <v>8</v>
      </c>
      <c r="G16" s="211"/>
      <c r="H16" s="211">
        <v>12</v>
      </c>
      <c r="I16" s="211">
        <v>7</v>
      </c>
      <c r="J16" s="211">
        <v>9</v>
      </c>
      <c r="K16" s="211">
        <v>11</v>
      </c>
      <c r="L16" s="211">
        <v>9</v>
      </c>
      <c r="M16" s="211"/>
      <c r="N16" s="212"/>
      <c r="O16" s="192">
        <f t="shared" si="0"/>
        <v>82</v>
      </c>
      <c r="P16" s="22" t="s">
        <v>124</v>
      </c>
      <c r="Q16" s="31">
        <f t="shared" si="1"/>
        <v>26</v>
      </c>
    </row>
    <row r="17" spans="1:17" ht="15.75" customHeight="1" x14ac:dyDescent="0.3">
      <c r="A17" s="18">
        <v>12</v>
      </c>
      <c r="B17" s="6">
        <v>33</v>
      </c>
      <c r="C17" s="11">
        <v>15</v>
      </c>
      <c r="D17" s="11">
        <v>10</v>
      </c>
      <c r="E17" s="11"/>
      <c r="F17" s="11">
        <v>8</v>
      </c>
      <c r="G17" s="11"/>
      <c r="H17" s="11">
        <v>13</v>
      </c>
      <c r="I17" s="11">
        <v>9</v>
      </c>
      <c r="J17" s="11">
        <v>8</v>
      </c>
      <c r="K17" s="11">
        <v>10</v>
      </c>
      <c r="L17" s="11">
        <v>8</v>
      </c>
      <c r="M17" s="11"/>
      <c r="N17" s="11"/>
      <c r="O17" s="192">
        <f t="shared" si="0"/>
        <v>81</v>
      </c>
      <c r="P17" s="22" t="s">
        <v>128</v>
      </c>
      <c r="Q17" s="31">
        <f t="shared" si="1"/>
        <v>25</v>
      </c>
    </row>
    <row r="18" spans="1:17" ht="15.75" customHeight="1" x14ac:dyDescent="0.3">
      <c r="A18" s="18">
        <v>13</v>
      </c>
      <c r="B18" s="6">
        <v>55</v>
      </c>
      <c r="C18" s="11"/>
      <c r="D18" s="11">
        <v>10</v>
      </c>
      <c r="E18" s="11"/>
      <c r="F18" s="11">
        <v>8</v>
      </c>
      <c r="G18" s="11">
        <v>11</v>
      </c>
      <c r="H18" s="11">
        <v>13</v>
      </c>
      <c r="I18" s="11">
        <v>8</v>
      </c>
      <c r="J18" s="11">
        <v>9</v>
      </c>
      <c r="K18" s="11">
        <v>11</v>
      </c>
      <c r="L18" s="11">
        <v>8</v>
      </c>
      <c r="M18" s="11"/>
      <c r="N18" s="11"/>
      <c r="O18" s="192">
        <f t="shared" si="0"/>
        <v>78</v>
      </c>
      <c r="P18" s="22" t="s">
        <v>128</v>
      </c>
      <c r="Q18" s="31">
        <f t="shared" ref="Q18:Q45" si="2">SUM(C18:E18)</f>
        <v>10</v>
      </c>
    </row>
    <row r="19" spans="1:17" ht="15.75" customHeight="1" x14ac:dyDescent="0.3">
      <c r="A19" s="18">
        <v>14</v>
      </c>
      <c r="B19" s="6" t="s">
        <v>200</v>
      </c>
      <c r="C19" s="11">
        <v>15</v>
      </c>
      <c r="D19" s="11">
        <v>9</v>
      </c>
      <c r="E19" s="11"/>
      <c r="F19" s="11">
        <v>7</v>
      </c>
      <c r="G19" s="11"/>
      <c r="H19" s="11">
        <v>12</v>
      </c>
      <c r="I19" s="11">
        <v>7</v>
      </c>
      <c r="J19" s="11">
        <v>8</v>
      </c>
      <c r="K19" s="11">
        <v>10</v>
      </c>
      <c r="L19" s="11">
        <v>9</v>
      </c>
      <c r="M19" s="11"/>
      <c r="N19" s="11"/>
      <c r="O19" s="192">
        <f t="shared" si="0"/>
        <v>77</v>
      </c>
      <c r="P19" s="22" t="s">
        <v>124</v>
      </c>
      <c r="Q19" s="31">
        <f t="shared" si="2"/>
        <v>24</v>
      </c>
    </row>
    <row r="20" spans="1:17" ht="15.75" customHeight="1" x14ac:dyDescent="0.3">
      <c r="A20" s="18">
        <v>15</v>
      </c>
      <c r="B20" s="6">
        <v>25</v>
      </c>
      <c r="C20" s="11"/>
      <c r="D20" s="11">
        <v>11</v>
      </c>
      <c r="E20" s="11">
        <v>7</v>
      </c>
      <c r="F20" s="11">
        <v>7</v>
      </c>
      <c r="G20" s="11"/>
      <c r="H20" s="11">
        <v>13</v>
      </c>
      <c r="I20" s="11">
        <v>9</v>
      </c>
      <c r="J20" s="11">
        <v>9</v>
      </c>
      <c r="K20" s="11">
        <v>11</v>
      </c>
      <c r="L20" s="11">
        <v>8</v>
      </c>
      <c r="M20" s="11"/>
      <c r="N20" s="11"/>
      <c r="O20" s="192">
        <f t="shared" si="0"/>
        <v>75</v>
      </c>
      <c r="P20" s="22" t="s">
        <v>128</v>
      </c>
      <c r="Q20" s="31">
        <f t="shared" si="2"/>
        <v>18</v>
      </c>
    </row>
    <row r="21" spans="1:17" ht="15.75" customHeight="1" x14ac:dyDescent="0.3">
      <c r="A21" s="18">
        <v>16</v>
      </c>
      <c r="B21" s="6">
        <v>36</v>
      </c>
      <c r="C21" s="11"/>
      <c r="D21" s="11"/>
      <c r="E21" s="11"/>
      <c r="F21" s="11">
        <v>8</v>
      </c>
      <c r="G21" s="11">
        <v>12</v>
      </c>
      <c r="H21" s="11">
        <v>13</v>
      </c>
      <c r="I21" s="11">
        <v>8</v>
      </c>
      <c r="J21" s="11">
        <v>9</v>
      </c>
      <c r="K21" s="11">
        <v>10</v>
      </c>
      <c r="L21" s="11">
        <v>9</v>
      </c>
      <c r="M21" s="11"/>
      <c r="N21" s="11"/>
      <c r="O21" s="192">
        <f t="shared" si="0"/>
        <v>69</v>
      </c>
      <c r="P21" s="22" t="s">
        <v>125</v>
      </c>
      <c r="Q21" s="31">
        <f t="shared" si="2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ref="O22:O45" si="3">IF(B22="","",SUM(C22:M22)-(N22))</f>
        <v/>
      </c>
      <c r="P22" s="54"/>
      <c r="Q22" s="31">
        <f t="shared" si="2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3"/>
        <v/>
      </c>
      <c r="P23" s="21"/>
      <c r="Q23" s="31">
        <f t="shared" si="2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3"/>
        <v/>
      </c>
      <c r="P24" s="54"/>
      <c r="Q24" s="31">
        <f t="shared" si="2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3"/>
        <v/>
      </c>
      <c r="P25" s="54"/>
      <c r="Q25" s="31">
        <f t="shared" si="2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3"/>
        <v/>
      </c>
      <c r="P26" s="54"/>
      <c r="Q26" s="31">
        <f t="shared" si="2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3"/>
        <v/>
      </c>
      <c r="P27" s="54"/>
      <c r="Q27" s="31">
        <f t="shared" si="2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3"/>
        <v/>
      </c>
      <c r="P28" s="54"/>
      <c r="Q28" s="31">
        <f t="shared" si="2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3"/>
        <v/>
      </c>
      <c r="P29" s="21"/>
      <c r="Q29" s="31">
        <f t="shared" si="2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3"/>
        <v/>
      </c>
      <c r="P30" s="21"/>
      <c r="Q30" s="31">
        <f t="shared" si="2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3"/>
        <v/>
      </c>
      <c r="P31" s="21"/>
      <c r="Q31" s="31">
        <f t="shared" si="2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3"/>
        <v/>
      </c>
      <c r="P32" s="54"/>
      <c r="Q32" s="31">
        <f t="shared" si="2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3"/>
        <v/>
      </c>
      <c r="P33" s="54"/>
      <c r="Q33" s="31">
        <f t="shared" si="2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3"/>
        <v/>
      </c>
      <c r="P34" s="54"/>
      <c r="Q34" s="31">
        <f t="shared" si="2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3"/>
        <v/>
      </c>
      <c r="P35" s="54"/>
      <c r="Q35" s="31">
        <f t="shared" si="2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3"/>
        <v/>
      </c>
      <c r="P36" s="54"/>
      <c r="Q36" s="31">
        <f t="shared" si="2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3"/>
        <v/>
      </c>
      <c r="P37" s="54"/>
      <c r="Q37" s="31">
        <f t="shared" si="2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3"/>
        <v/>
      </c>
      <c r="P38" s="54"/>
      <c r="Q38" s="31">
        <f t="shared" si="2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3"/>
        <v/>
      </c>
      <c r="P39" s="54"/>
      <c r="Q39" s="31">
        <f t="shared" si="2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3"/>
        <v/>
      </c>
      <c r="P40" s="54"/>
      <c r="Q40" s="31">
        <f t="shared" si="2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3"/>
        <v/>
      </c>
      <c r="P41" s="54"/>
      <c r="Q41" s="31">
        <f t="shared" si="2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3"/>
        <v/>
      </c>
      <c r="P42" s="54"/>
      <c r="Q42" s="31">
        <f t="shared" si="2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3"/>
        <v/>
      </c>
      <c r="P43" s="54"/>
      <c r="Q43" s="31">
        <f t="shared" si="2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3"/>
        <v/>
      </c>
      <c r="P44" s="54"/>
      <c r="Q44" s="31">
        <f t="shared" si="2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3"/>
        <v/>
      </c>
      <c r="P45" s="54"/>
      <c r="Q45" s="31">
        <f t="shared" si="2"/>
        <v>0</v>
      </c>
    </row>
  </sheetData>
  <sortState xmlns:xlrd2="http://schemas.microsoft.com/office/spreadsheetml/2017/richdata2" ref="B6:P21">
    <sortCondition descending="1" ref="O6:O21"/>
  </sortState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68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19" t="s">
        <v>69</v>
      </c>
      <c r="E2" s="403"/>
      <c r="F2" s="406"/>
      <c r="G2" s="407" t="s">
        <v>57</v>
      </c>
      <c r="H2" s="408"/>
      <c r="I2" s="408"/>
      <c r="J2" s="409" t="s">
        <v>65</v>
      </c>
      <c r="K2" s="410"/>
      <c r="L2" s="50"/>
      <c r="M2" s="51" t="s">
        <v>40</v>
      </c>
      <c r="N2" s="52"/>
      <c r="O2" s="52" t="s">
        <v>41</v>
      </c>
      <c r="P2" s="53">
        <f>MAX(C6:C45)</f>
        <v>21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15.7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415" t="s">
        <v>95</v>
      </c>
      <c r="J3" s="416"/>
      <c r="K3" s="417" t="s">
        <v>41</v>
      </c>
      <c r="L3" s="418"/>
      <c r="M3" s="395" t="s">
        <v>96</v>
      </c>
      <c r="N3" s="396"/>
      <c r="O3" s="399" t="s">
        <v>77</v>
      </c>
      <c r="P3" s="400"/>
      <c r="R3" s="412"/>
      <c r="S3" s="33">
        <f>SUM(O6:O17)</f>
        <v>835</v>
      </c>
      <c r="T3" s="412"/>
      <c r="U3" s="33">
        <f>SUM(O6:O13)</f>
        <v>835</v>
      </c>
      <c r="V3" s="412"/>
      <c r="W3" s="33">
        <f>SUM(O6:O11)</f>
        <v>670</v>
      </c>
      <c r="Y3" s="378" t="s">
        <v>132</v>
      </c>
      <c r="Z3" s="379"/>
      <c r="AA3" s="201">
        <v>4</v>
      </c>
      <c r="AB3" s="202">
        <f>SUM((AA1*4)+(AA2*2)+AA3)</f>
        <v>12</v>
      </c>
    </row>
    <row r="4" spans="1:81" ht="23.25" customHeight="1" x14ac:dyDescent="0.3">
      <c r="B4" s="381"/>
      <c r="C4" s="366">
        <v>69</v>
      </c>
      <c r="D4" s="367"/>
      <c r="E4" s="386"/>
      <c r="F4" s="368"/>
      <c r="G4" s="368">
        <v>78</v>
      </c>
      <c r="H4" s="369"/>
      <c r="I4" s="391"/>
      <c r="J4" s="392"/>
      <c r="K4" s="413">
        <v>92</v>
      </c>
      <c r="L4" s="414"/>
      <c r="M4" s="397"/>
      <c r="N4" s="398"/>
      <c r="O4" s="372">
        <v>102</v>
      </c>
      <c r="P4" s="373"/>
      <c r="R4" s="376"/>
      <c r="S4" s="57"/>
    </row>
    <row r="5" spans="1:81" s="17" customFormat="1" ht="21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7"/>
      <c r="S5" s="58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72</v>
      </c>
      <c r="C6" s="214">
        <v>21</v>
      </c>
      <c r="D6" s="214">
        <v>18</v>
      </c>
      <c r="E6" s="214">
        <v>6</v>
      </c>
      <c r="F6" s="214">
        <v>8</v>
      </c>
      <c r="G6" s="214">
        <v>14</v>
      </c>
      <c r="H6" s="214">
        <v>15</v>
      </c>
      <c r="I6" s="214">
        <v>9</v>
      </c>
      <c r="J6" s="214">
        <v>9</v>
      </c>
      <c r="K6" s="214">
        <v>12</v>
      </c>
      <c r="L6" s="214">
        <v>10</v>
      </c>
      <c r="M6" s="214">
        <v>8</v>
      </c>
      <c r="N6" s="214"/>
      <c r="O6" s="192">
        <f t="shared" ref="O6:O17" si="0">IF(B6="","",SUM(C6:M6)-(N6))</f>
        <v>130</v>
      </c>
      <c r="P6" s="22" t="s">
        <v>125</v>
      </c>
      <c r="Q6" s="31">
        <f t="shared" ref="Q6:Q25" si="1">SUM(C6:E6)</f>
        <v>45</v>
      </c>
      <c r="R6" s="32"/>
      <c r="S6" s="32"/>
    </row>
    <row r="7" spans="1:81" ht="15.75" customHeight="1" x14ac:dyDescent="0.3">
      <c r="A7" s="18">
        <v>2</v>
      </c>
      <c r="B7" s="6">
        <v>26</v>
      </c>
      <c r="C7" s="214">
        <v>19</v>
      </c>
      <c r="D7" s="214">
        <v>15</v>
      </c>
      <c r="E7" s="214">
        <v>6</v>
      </c>
      <c r="F7" s="214">
        <v>8</v>
      </c>
      <c r="G7" s="214">
        <v>12</v>
      </c>
      <c r="H7" s="214">
        <v>15</v>
      </c>
      <c r="I7" s="214">
        <v>9</v>
      </c>
      <c r="J7" s="214">
        <v>9</v>
      </c>
      <c r="K7" s="214">
        <v>11</v>
      </c>
      <c r="L7" s="214">
        <v>8</v>
      </c>
      <c r="M7" s="214">
        <v>6</v>
      </c>
      <c r="N7" s="214"/>
      <c r="O7" s="192">
        <f t="shared" si="0"/>
        <v>118</v>
      </c>
      <c r="P7" s="22" t="s">
        <v>125</v>
      </c>
      <c r="Q7" s="31">
        <f t="shared" si="1"/>
        <v>40</v>
      </c>
      <c r="S7" s="364" t="s">
        <v>74</v>
      </c>
      <c r="T7" s="365"/>
      <c r="U7" s="55" t="s">
        <v>77</v>
      </c>
      <c r="V7" s="60">
        <v>85</v>
      </c>
    </row>
    <row r="8" spans="1:81" ht="15.75" customHeight="1" x14ac:dyDescent="0.3">
      <c r="A8" s="18">
        <v>3</v>
      </c>
      <c r="B8" s="6">
        <v>50</v>
      </c>
      <c r="C8" s="214">
        <v>16</v>
      </c>
      <c r="D8" s="214">
        <v>16</v>
      </c>
      <c r="E8" s="214">
        <v>6</v>
      </c>
      <c r="F8" s="214">
        <v>9</v>
      </c>
      <c r="G8" s="214">
        <v>11</v>
      </c>
      <c r="H8" s="214">
        <v>12</v>
      </c>
      <c r="I8" s="214">
        <v>9</v>
      </c>
      <c r="J8" s="214">
        <v>10</v>
      </c>
      <c r="K8" s="214">
        <v>10</v>
      </c>
      <c r="L8" s="214">
        <v>9</v>
      </c>
      <c r="M8" s="214">
        <v>3</v>
      </c>
      <c r="N8" s="214"/>
      <c r="O8" s="192">
        <f t="shared" si="0"/>
        <v>111</v>
      </c>
      <c r="P8" s="22" t="s">
        <v>127</v>
      </c>
      <c r="Q8" s="31">
        <f t="shared" si="1"/>
        <v>38</v>
      </c>
      <c r="S8" s="364" t="s">
        <v>75</v>
      </c>
      <c r="T8" s="365"/>
      <c r="U8" s="55" t="s">
        <v>77</v>
      </c>
      <c r="V8" s="60">
        <v>66</v>
      </c>
    </row>
    <row r="9" spans="1:81" ht="15.75" customHeight="1" x14ac:dyDescent="0.3">
      <c r="A9" s="18">
        <v>4</v>
      </c>
      <c r="B9" s="6">
        <v>173</v>
      </c>
      <c r="C9" s="214">
        <v>14</v>
      </c>
      <c r="D9" s="214">
        <v>13</v>
      </c>
      <c r="E9" s="214">
        <v>6</v>
      </c>
      <c r="F9" s="214">
        <v>9</v>
      </c>
      <c r="G9" s="214">
        <v>11</v>
      </c>
      <c r="H9" s="214">
        <v>12</v>
      </c>
      <c r="I9" s="214">
        <v>9</v>
      </c>
      <c r="J9" s="214">
        <v>10</v>
      </c>
      <c r="K9" s="214">
        <v>10</v>
      </c>
      <c r="L9" s="214">
        <v>9</v>
      </c>
      <c r="M9" s="214">
        <v>3</v>
      </c>
      <c r="N9" s="214"/>
      <c r="O9" s="192">
        <f t="shared" si="0"/>
        <v>106</v>
      </c>
      <c r="P9" s="22" t="s">
        <v>127</v>
      </c>
      <c r="Q9" s="31">
        <f t="shared" si="1"/>
        <v>33</v>
      </c>
      <c r="S9" s="364" t="s">
        <v>76</v>
      </c>
      <c r="T9" s="365"/>
      <c r="U9" s="55" t="s">
        <v>77</v>
      </c>
      <c r="V9" s="60">
        <v>29</v>
      </c>
    </row>
    <row r="10" spans="1:81" ht="15.75" customHeight="1" x14ac:dyDescent="0.3">
      <c r="A10" s="18">
        <v>5</v>
      </c>
      <c r="B10" s="6" t="s">
        <v>186</v>
      </c>
      <c r="C10" s="211">
        <v>15</v>
      </c>
      <c r="D10" s="211">
        <v>13</v>
      </c>
      <c r="E10" s="211"/>
      <c r="F10" s="211">
        <v>10</v>
      </c>
      <c r="G10" s="211">
        <v>9</v>
      </c>
      <c r="H10" s="211">
        <v>12</v>
      </c>
      <c r="I10" s="211">
        <v>9</v>
      </c>
      <c r="J10" s="211">
        <v>9</v>
      </c>
      <c r="K10" s="211">
        <v>11</v>
      </c>
      <c r="L10" s="211">
        <v>12</v>
      </c>
      <c r="M10" s="211">
        <v>3</v>
      </c>
      <c r="N10" s="212"/>
      <c r="O10" s="192">
        <f t="shared" si="0"/>
        <v>103</v>
      </c>
      <c r="P10" s="22" t="s">
        <v>124</v>
      </c>
      <c r="Q10" s="31">
        <f t="shared" si="1"/>
        <v>28</v>
      </c>
    </row>
    <row r="11" spans="1:81" ht="15.75" customHeight="1" x14ac:dyDescent="0.3">
      <c r="A11" s="18">
        <v>6</v>
      </c>
      <c r="B11" s="6" t="s">
        <v>188</v>
      </c>
      <c r="C11" s="211">
        <v>15</v>
      </c>
      <c r="D11" s="211">
        <v>14</v>
      </c>
      <c r="E11" s="211"/>
      <c r="F11" s="211">
        <v>9</v>
      </c>
      <c r="G11" s="211">
        <v>11</v>
      </c>
      <c r="H11" s="211">
        <v>12</v>
      </c>
      <c r="I11" s="211">
        <v>9</v>
      </c>
      <c r="J11" s="211">
        <v>9</v>
      </c>
      <c r="K11" s="211">
        <v>11</v>
      </c>
      <c r="L11" s="211">
        <v>9</v>
      </c>
      <c r="M11" s="211">
        <v>3</v>
      </c>
      <c r="N11" s="212"/>
      <c r="O11" s="192">
        <f t="shared" si="0"/>
        <v>102</v>
      </c>
      <c r="P11" s="22" t="s">
        <v>124</v>
      </c>
      <c r="Q11" s="31">
        <f t="shared" si="1"/>
        <v>29</v>
      </c>
    </row>
    <row r="12" spans="1:81" ht="15.75" customHeight="1" x14ac:dyDescent="0.3">
      <c r="A12" s="18">
        <v>7</v>
      </c>
      <c r="B12" s="6">
        <v>7</v>
      </c>
      <c r="C12" s="11">
        <v>16</v>
      </c>
      <c r="D12" s="11">
        <v>16</v>
      </c>
      <c r="E12" s="11">
        <v>7</v>
      </c>
      <c r="F12" s="11">
        <v>9</v>
      </c>
      <c r="G12" s="11"/>
      <c r="H12" s="11">
        <v>12</v>
      </c>
      <c r="I12" s="11">
        <v>9</v>
      </c>
      <c r="J12" s="11">
        <v>9</v>
      </c>
      <c r="K12" s="11">
        <v>10</v>
      </c>
      <c r="L12" s="11">
        <v>9</v>
      </c>
      <c r="M12" s="11"/>
      <c r="N12" s="11"/>
      <c r="O12" s="192">
        <f t="shared" si="0"/>
        <v>97</v>
      </c>
      <c r="P12" s="22" t="s">
        <v>126</v>
      </c>
      <c r="Q12" s="31">
        <f t="shared" si="1"/>
        <v>39</v>
      </c>
    </row>
    <row r="13" spans="1:81" ht="15.75" customHeight="1" x14ac:dyDescent="0.3">
      <c r="A13" s="18">
        <v>8</v>
      </c>
      <c r="B13" s="6" t="s">
        <v>185</v>
      </c>
      <c r="C13" s="8"/>
      <c r="D13" s="8"/>
      <c r="E13" s="8"/>
      <c r="F13" s="8">
        <v>9</v>
      </c>
      <c r="G13" s="8">
        <v>10</v>
      </c>
      <c r="H13" s="8">
        <v>12</v>
      </c>
      <c r="I13" s="8">
        <v>9</v>
      </c>
      <c r="J13" s="8">
        <v>9</v>
      </c>
      <c r="K13" s="8">
        <v>10</v>
      </c>
      <c r="L13" s="8">
        <v>9</v>
      </c>
      <c r="M13" s="8"/>
      <c r="N13" s="9"/>
      <c r="O13" s="192">
        <f t="shared" si="0"/>
        <v>68</v>
      </c>
      <c r="P13" s="22" t="s">
        <v>124</v>
      </c>
      <c r="Q13" s="31">
        <f t="shared" si="1"/>
        <v>0</v>
      </c>
    </row>
    <row r="14" spans="1:81" ht="15.75" customHeight="1" x14ac:dyDescent="0.3">
      <c r="A14" s="18">
        <v>9</v>
      </c>
      <c r="B14" s="6" t="s">
        <v>187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92">
        <f t="shared" si="0"/>
        <v>0</v>
      </c>
      <c r="P14" s="22" t="s">
        <v>124</v>
      </c>
      <c r="Q14" s="31">
        <f t="shared" si="1"/>
        <v>0</v>
      </c>
    </row>
    <row r="15" spans="1:81" ht="15.75" customHeight="1" x14ac:dyDescent="0.3">
      <c r="A15" s="18">
        <v>10</v>
      </c>
      <c r="B15" s="6">
        <v>42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92">
        <f t="shared" si="0"/>
        <v>0</v>
      </c>
      <c r="P15" s="22" t="s">
        <v>125</v>
      </c>
      <c r="Q15" s="31">
        <f t="shared" si="1"/>
        <v>0</v>
      </c>
    </row>
    <row r="16" spans="1:81" ht="15.75" customHeight="1" x14ac:dyDescent="0.3">
      <c r="A16" s="18">
        <v>11</v>
      </c>
      <c r="B16" s="6">
        <v>123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2"/>
      <c r="O16" s="192">
        <f t="shared" si="0"/>
        <v>0</v>
      </c>
      <c r="P16" s="22" t="s">
        <v>125</v>
      </c>
      <c r="Q16" s="31">
        <f t="shared" si="1"/>
        <v>0</v>
      </c>
      <c r="V16" s="1">
        <f>SUM(Q6:Q12)</f>
        <v>252</v>
      </c>
    </row>
    <row r="17" spans="1:17" ht="15.75" customHeight="1" x14ac:dyDescent="0.3">
      <c r="A17" s="18">
        <v>12</v>
      </c>
      <c r="B17" s="6">
        <v>44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2"/>
      <c r="O17" s="192">
        <f t="shared" si="0"/>
        <v>0</v>
      </c>
      <c r="P17" s="22" t="s">
        <v>126</v>
      </c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ref="O18:O45" si="2">IF(B18="","",SUM(C18:M18)-(N18))</f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92" t="str">
        <f t="shared" si="2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92" t="str">
        <f t="shared" si="2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2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92" t="str">
        <f t="shared" si="2"/>
        <v/>
      </c>
      <c r="P22" s="54"/>
      <c r="Q22" s="31">
        <f t="shared" si="1"/>
        <v>0</v>
      </c>
    </row>
    <row r="23" spans="1:17" ht="15.75" customHeight="1" x14ac:dyDescent="0.3">
      <c r="A23" s="18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92" t="str">
        <f t="shared" si="2"/>
        <v/>
      </c>
      <c r="P23" s="54"/>
      <c r="Q23" s="31">
        <f t="shared" si="1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2"/>
        <v/>
      </c>
      <c r="P24" s="54"/>
      <c r="Q24" s="31">
        <f t="shared" si="1"/>
        <v>0</v>
      </c>
    </row>
    <row r="25" spans="1:17" ht="15.75" customHeight="1" x14ac:dyDescent="0.3">
      <c r="A25" s="18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192" t="str">
        <f t="shared" si="2"/>
        <v/>
      </c>
      <c r="P25" s="90"/>
      <c r="Q25" s="31">
        <f t="shared" si="1"/>
        <v>0</v>
      </c>
    </row>
    <row r="26" spans="1:17" ht="15.75" customHeight="1" x14ac:dyDescent="0.3">
      <c r="A26" s="18"/>
      <c r="B26" s="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92" t="str">
        <f t="shared" si="2"/>
        <v/>
      </c>
      <c r="P26" s="54"/>
      <c r="Q26" s="31">
        <f t="shared" ref="Q26:Q45" si="3">SUM(C26:E26)</f>
        <v>0</v>
      </c>
    </row>
    <row r="27" spans="1:17" ht="15.75" customHeight="1" x14ac:dyDescent="0.3">
      <c r="A27" s="18"/>
      <c r="B27" s="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92" t="str">
        <f t="shared" si="2"/>
        <v/>
      </c>
      <c r="P27" s="78"/>
      <c r="Q27" s="31">
        <f t="shared" si="3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2"/>
        <v/>
      </c>
      <c r="P28" s="54"/>
      <c r="Q28" s="31">
        <f t="shared" si="3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2"/>
        <v/>
      </c>
      <c r="P29" s="90"/>
      <c r="Q29" s="31">
        <f t="shared" si="3"/>
        <v>0</v>
      </c>
    </row>
    <row r="30" spans="1:17" ht="15.75" customHeight="1" x14ac:dyDescent="0.3">
      <c r="A30" s="18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192" t="str">
        <f t="shared" si="2"/>
        <v/>
      </c>
      <c r="P30" s="22"/>
      <c r="Q30" s="31">
        <f t="shared" si="3"/>
        <v>0</v>
      </c>
    </row>
    <row r="31" spans="1:17" ht="15.75" customHeight="1" x14ac:dyDescent="0.3">
      <c r="A31" s="18"/>
      <c r="B31" s="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92" t="str">
        <f t="shared" si="2"/>
        <v/>
      </c>
      <c r="P31" s="22"/>
      <c r="Q31" s="31">
        <f t="shared" si="3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22"/>
      <c r="Q32" s="31">
        <f t="shared" si="3"/>
        <v>0</v>
      </c>
    </row>
    <row r="33" spans="1:17" ht="15.75" customHeight="1" x14ac:dyDescent="0.3">
      <c r="A33" s="18"/>
      <c r="B33" s="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92" t="str">
        <f t="shared" si="2"/>
        <v/>
      </c>
      <c r="P33" s="22"/>
      <c r="Q33" s="31">
        <f t="shared" si="3"/>
        <v>0</v>
      </c>
    </row>
    <row r="34" spans="1:17" ht="15.75" customHeight="1" x14ac:dyDescent="0.3">
      <c r="A34" s="18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192" t="str">
        <f t="shared" si="2"/>
        <v/>
      </c>
      <c r="P34" s="22"/>
      <c r="Q34" s="31">
        <f t="shared" si="3"/>
        <v>0</v>
      </c>
    </row>
    <row r="35" spans="1:17" ht="15.75" customHeight="1" x14ac:dyDescent="0.3">
      <c r="A35" s="18"/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192" t="str">
        <f t="shared" si="2"/>
        <v/>
      </c>
      <c r="P35" s="22"/>
      <c r="Q35" s="31">
        <f t="shared" si="3"/>
        <v>0</v>
      </c>
    </row>
    <row r="36" spans="1:17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22"/>
      <c r="Q36" s="31">
        <f t="shared" si="3"/>
        <v>0</v>
      </c>
    </row>
    <row r="37" spans="1:17" ht="15.75" customHeight="1" x14ac:dyDescent="0.3">
      <c r="A37" s="18"/>
      <c r="B37" s="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92" t="str">
        <f t="shared" si="2"/>
        <v/>
      </c>
      <c r="P37" s="22"/>
      <c r="Q37" s="31">
        <f t="shared" si="3"/>
        <v>0</v>
      </c>
    </row>
    <row r="38" spans="1:17" ht="15.75" customHeight="1" x14ac:dyDescent="0.3">
      <c r="A38" s="18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192" t="str">
        <f t="shared" si="2"/>
        <v/>
      </c>
      <c r="P38" s="22"/>
      <c r="Q38" s="31">
        <f t="shared" si="3"/>
        <v>0</v>
      </c>
    </row>
    <row r="39" spans="1:17" ht="15.75" customHeight="1" x14ac:dyDescent="0.3">
      <c r="A39" s="18"/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92" t="str">
        <f t="shared" si="2"/>
        <v/>
      </c>
      <c r="P39" s="22"/>
      <c r="Q39" s="31">
        <f t="shared" si="3"/>
        <v>0</v>
      </c>
    </row>
    <row r="40" spans="1:17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22"/>
      <c r="Q40" s="31">
        <f t="shared" si="3"/>
        <v>0</v>
      </c>
    </row>
    <row r="41" spans="1:17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22"/>
      <c r="Q41" s="31">
        <f t="shared" si="3"/>
        <v>0</v>
      </c>
    </row>
    <row r="42" spans="1:17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22"/>
      <c r="Q42" s="31">
        <f t="shared" si="3"/>
        <v>0</v>
      </c>
    </row>
    <row r="43" spans="1:17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22"/>
      <c r="Q43" s="31">
        <f t="shared" si="3"/>
        <v>0</v>
      </c>
    </row>
    <row r="44" spans="1:17" ht="15.75" customHeight="1" x14ac:dyDescent="0.3">
      <c r="A44" s="18"/>
      <c r="B44" s="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192" t="str">
        <f t="shared" si="2"/>
        <v/>
      </c>
      <c r="P44" s="22"/>
      <c r="Q44" s="31">
        <f t="shared" si="3"/>
        <v>0</v>
      </c>
    </row>
    <row r="45" spans="1:17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22"/>
      <c r="Q45" s="31">
        <f t="shared" si="3"/>
        <v>0</v>
      </c>
    </row>
  </sheetData>
  <sortState xmlns:xlrd2="http://schemas.microsoft.com/office/spreadsheetml/2017/richdata2" ref="B6:P17">
    <sortCondition descending="1" ref="O6:O17"/>
  </sortState>
  <mergeCells count="28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K3:L3"/>
    <mergeCell ref="C4:D4"/>
    <mergeCell ref="B3:B4"/>
    <mergeCell ref="C3:D3"/>
    <mergeCell ref="E3:F4"/>
    <mergeCell ref="G3:H3"/>
    <mergeCell ref="V2:V3"/>
    <mergeCell ref="S9:T9"/>
    <mergeCell ref="G4:H4"/>
    <mergeCell ref="K4:L4"/>
    <mergeCell ref="O4:P4"/>
    <mergeCell ref="R4:R5"/>
    <mergeCell ref="S7:T7"/>
    <mergeCell ref="S8:T8"/>
    <mergeCell ref="R2:R3"/>
    <mergeCell ref="I3:J4"/>
    <mergeCell ref="T2:T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137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03" t="s">
        <v>138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20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0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696</v>
      </c>
      <c r="T3" s="412"/>
      <c r="U3" s="33">
        <f>SUM(O6:O13)</f>
        <v>696</v>
      </c>
      <c r="V3" s="412"/>
      <c r="W3" s="33">
        <f>SUM(O6:O11)</f>
        <v>499</v>
      </c>
      <c r="Y3" s="378" t="s">
        <v>132</v>
      </c>
      <c r="Z3" s="379"/>
      <c r="AA3" s="201">
        <v>4</v>
      </c>
      <c r="AB3" s="202">
        <f>SUM((AA1*4)+(AA2*2)+AA3)</f>
        <v>8</v>
      </c>
    </row>
    <row r="4" spans="1:81" ht="23.25" customHeight="1" x14ac:dyDescent="0.3">
      <c r="B4" s="381"/>
      <c r="C4" s="366">
        <v>60</v>
      </c>
      <c r="D4" s="367"/>
      <c r="E4" s="386"/>
      <c r="F4" s="368"/>
      <c r="G4" s="368">
        <v>83</v>
      </c>
      <c r="H4" s="369"/>
      <c r="I4" s="391"/>
      <c r="J4" s="392"/>
      <c r="K4" s="370">
        <v>58</v>
      </c>
      <c r="L4" s="371"/>
      <c r="M4" s="397"/>
      <c r="N4" s="398"/>
      <c r="O4" s="372">
        <v>97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 t="s">
        <v>197</v>
      </c>
      <c r="C6" s="11">
        <v>12</v>
      </c>
      <c r="D6" s="11">
        <v>9</v>
      </c>
      <c r="E6" s="11"/>
      <c r="F6" s="11">
        <v>9</v>
      </c>
      <c r="G6" s="11">
        <v>9</v>
      </c>
      <c r="H6" s="11">
        <v>12</v>
      </c>
      <c r="I6" s="11">
        <v>9</v>
      </c>
      <c r="J6" s="11">
        <v>9</v>
      </c>
      <c r="K6" s="11">
        <v>10</v>
      </c>
      <c r="L6" s="11">
        <v>10</v>
      </c>
      <c r="M6" s="11"/>
      <c r="N6" s="11"/>
      <c r="O6" s="192">
        <f t="shared" ref="O6:O45" si="0">IF(B6="","",SUM(C6:M6)-(N6))</f>
        <v>89</v>
      </c>
      <c r="P6" s="22" t="s">
        <v>124</v>
      </c>
      <c r="Q6" s="31">
        <f t="shared" ref="Q6:Q17" si="1">SUM(C6:E6)</f>
        <v>21</v>
      </c>
    </row>
    <row r="7" spans="1:81" ht="15.75" customHeight="1" x14ac:dyDescent="0.3">
      <c r="A7" s="18">
        <v>2</v>
      </c>
      <c r="B7" s="6" t="s">
        <v>198</v>
      </c>
      <c r="C7" s="8">
        <v>14</v>
      </c>
      <c r="D7" s="8">
        <v>11</v>
      </c>
      <c r="E7" s="8">
        <v>6</v>
      </c>
      <c r="F7" s="8">
        <v>9</v>
      </c>
      <c r="G7" s="8">
        <v>11</v>
      </c>
      <c r="H7" s="8">
        <v>12</v>
      </c>
      <c r="I7" s="8">
        <v>9</v>
      </c>
      <c r="J7" s="8">
        <v>9</v>
      </c>
      <c r="K7" s="8">
        <v>10</v>
      </c>
      <c r="L7" s="8">
        <v>10</v>
      </c>
      <c r="M7" s="8">
        <v>3</v>
      </c>
      <c r="N7" s="9"/>
      <c r="O7" s="192">
        <f t="shared" si="0"/>
        <v>104</v>
      </c>
      <c r="P7" s="22" t="s">
        <v>124</v>
      </c>
      <c r="Q7" s="31">
        <f t="shared" si="1"/>
        <v>31</v>
      </c>
      <c r="S7" s="364" t="s">
        <v>74</v>
      </c>
      <c r="T7" s="365"/>
      <c r="U7" s="86" t="s">
        <v>77</v>
      </c>
      <c r="V7" s="87">
        <v>127</v>
      </c>
    </row>
    <row r="8" spans="1:81" ht="15.75" customHeight="1" x14ac:dyDescent="0.3">
      <c r="A8" s="18">
        <v>3</v>
      </c>
      <c r="B8" s="6" t="s">
        <v>199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92">
        <f t="shared" si="0"/>
        <v>0</v>
      </c>
      <c r="P8" s="22" t="s">
        <v>124</v>
      </c>
      <c r="Q8" s="31">
        <f t="shared" si="1"/>
        <v>0</v>
      </c>
      <c r="S8" s="364" t="s">
        <v>75</v>
      </c>
      <c r="T8" s="365"/>
      <c r="U8" s="86" t="s">
        <v>77</v>
      </c>
      <c r="V8" s="87">
        <v>0</v>
      </c>
    </row>
    <row r="9" spans="1:81" ht="15.75" customHeight="1" x14ac:dyDescent="0.3">
      <c r="A9" s="18">
        <v>4</v>
      </c>
      <c r="B9" s="6" t="s">
        <v>200</v>
      </c>
      <c r="C9" s="11">
        <v>13</v>
      </c>
      <c r="D9" s="11">
        <v>9</v>
      </c>
      <c r="E9" s="11"/>
      <c r="F9" s="11">
        <v>9</v>
      </c>
      <c r="G9" s="11">
        <v>9</v>
      </c>
      <c r="H9" s="11">
        <v>12</v>
      </c>
      <c r="I9" s="11">
        <v>9</v>
      </c>
      <c r="J9" s="11">
        <v>9</v>
      </c>
      <c r="K9" s="11">
        <v>10</v>
      </c>
      <c r="L9" s="11">
        <v>11</v>
      </c>
      <c r="M9" s="11"/>
      <c r="N9" s="11"/>
      <c r="O9" s="192">
        <f t="shared" si="0"/>
        <v>91</v>
      </c>
      <c r="P9" s="22" t="s">
        <v>124</v>
      </c>
      <c r="Q9" s="31">
        <f t="shared" si="1"/>
        <v>22</v>
      </c>
      <c r="S9" s="364" t="s">
        <v>76</v>
      </c>
      <c r="T9" s="365"/>
      <c r="U9" s="86" t="s">
        <v>77</v>
      </c>
      <c r="V9" s="87">
        <v>31</v>
      </c>
    </row>
    <row r="10" spans="1:81" ht="15.75" customHeight="1" x14ac:dyDescent="0.3">
      <c r="A10" s="18">
        <v>5</v>
      </c>
      <c r="B10" s="6">
        <v>42</v>
      </c>
      <c r="C10" s="8">
        <v>20</v>
      </c>
      <c r="D10" s="8">
        <v>10</v>
      </c>
      <c r="E10" s="8">
        <v>8</v>
      </c>
      <c r="F10" s="8">
        <v>9</v>
      </c>
      <c r="G10" s="8">
        <v>10</v>
      </c>
      <c r="H10" s="8">
        <v>15</v>
      </c>
      <c r="I10" s="8">
        <v>9</v>
      </c>
      <c r="J10" s="8">
        <v>8</v>
      </c>
      <c r="K10" s="8">
        <v>11</v>
      </c>
      <c r="L10" s="8">
        <v>10</v>
      </c>
      <c r="M10" s="8">
        <v>3</v>
      </c>
      <c r="N10" s="9"/>
      <c r="O10" s="192">
        <f t="shared" si="0"/>
        <v>113</v>
      </c>
      <c r="P10" s="22" t="s">
        <v>125</v>
      </c>
      <c r="Q10" s="31">
        <f t="shared" si="1"/>
        <v>38</v>
      </c>
    </row>
    <row r="11" spans="1:81" ht="15.75" customHeight="1" x14ac:dyDescent="0.3">
      <c r="A11" s="18">
        <v>6</v>
      </c>
      <c r="B11" s="6">
        <v>21</v>
      </c>
      <c r="C11" s="11">
        <v>16</v>
      </c>
      <c r="D11" s="11">
        <v>9</v>
      </c>
      <c r="E11" s="11">
        <v>6</v>
      </c>
      <c r="F11" s="11">
        <v>8</v>
      </c>
      <c r="G11" s="11">
        <v>10</v>
      </c>
      <c r="H11" s="11">
        <v>14</v>
      </c>
      <c r="I11" s="11">
        <v>8</v>
      </c>
      <c r="J11" s="11">
        <v>9</v>
      </c>
      <c r="K11" s="11">
        <v>10</v>
      </c>
      <c r="L11" s="11">
        <v>9</v>
      </c>
      <c r="M11" s="11">
        <v>3</v>
      </c>
      <c r="N11" s="11"/>
      <c r="O11" s="192">
        <f t="shared" si="0"/>
        <v>102</v>
      </c>
      <c r="P11" s="22" t="s">
        <v>125</v>
      </c>
      <c r="Q11" s="31">
        <f t="shared" si="1"/>
        <v>31</v>
      </c>
    </row>
    <row r="12" spans="1:81" ht="15.75" customHeight="1" x14ac:dyDescent="0.3">
      <c r="A12" s="18">
        <v>7</v>
      </c>
      <c r="B12" s="6">
        <v>1</v>
      </c>
      <c r="C12" s="8">
        <v>18</v>
      </c>
      <c r="D12" s="8">
        <v>10</v>
      </c>
      <c r="E12" s="8">
        <v>7</v>
      </c>
      <c r="F12" s="8">
        <v>8</v>
      </c>
      <c r="G12" s="8">
        <v>11</v>
      </c>
      <c r="H12" s="8">
        <v>15</v>
      </c>
      <c r="I12" s="8">
        <v>8</v>
      </c>
      <c r="J12" s="8">
        <v>9</v>
      </c>
      <c r="K12" s="8">
        <v>10</v>
      </c>
      <c r="L12" s="8">
        <v>8</v>
      </c>
      <c r="M12" s="8">
        <v>3</v>
      </c>
      <c r="N12" s="9"/>
      <c r="O12" s="192">
        <f t="shared" si="0"/>
        <v>107</v>
      </c>
      <c r="P12" s="22" t="s">
        <v>125</v>
      </c>
      <c r="Q12" s="31">
        <f t="shared" si="1"/>
        <v>35</v>
      </c>
    </row>
    <row r="13" spans="1:81" ht="15.75" customHeight="1" x14ac:dyDescent="0.3">
      <c r="A13" s="18">
        <v>8</v>
      </c>
      <c r="B13" s="6">
        <v>16</v>
      </c>
      <c r="C13" s="11">
        <v>16</v>
      </c>
      <c r="D13" s="11"/>
      <c r="E13" s="11">
        <v>7</v>
      </c>
      <c r="F13" s="11">
        <v>7</v>
      </c>
      <c r="G13" s="11">
        <v>9</v>
      </c>
      <c r="H13" s="11">
        <v>15</v>
      </c>
      <c r="I13" s="11">
        <v>9</v>
      </c>
      <c r="J13" s="11">
        <v>9</v>
      </c>
      <c r="K13" s="11">
        <v>10</v>
      </c>
      <c r="L13" s="11">
        <v>8</v>
      </c>
      <c r="M13" s="11"/>
      <c r="N13" s="11"/>
      <c r="O13" s="192">
        <f t="shared" si="0"/>
        <v>90</v>
      </c>
      <c r="P13" s="22" t="s">
        <v>125</v>
      </c>
      <c r="Q13" s="31">
        <f t="shared" si="1"/>
        <v>23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0"/>
        <v/>
      </c>
      <c r="P18" s="22"/>
      <c r="Q18" s="31">
        <f t="shared" ref="Q18:Q45" si="2">SUM(C18:E18)</f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0"/>
        <v/>
      </c>
      <c r="P19" s="22"/>
      <c r="Q19" s="31">
        <f t="shared" si="2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0"/>
        <v/>
      </c>
      <c r="P20" s="22"/>
      <c r="Q20" s="31">
        <f t="shared" si="2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2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si="2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78"/>
      <c r="Q23" s="31">
        <f t="shared" si="2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2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2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2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2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2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78"/>
      <c r="Q29" s="31">
        <f t="shared" si="2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78"/>
      <c r="Q30" s="31">
        <f t="shared" si="2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78"/>
      <c r="Q31" s="31">
        <f t="shared" si="2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2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2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2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2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2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2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2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2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2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2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2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2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2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2"/>
        <v>0</v>
      </c>
    </row>
  </sheetData>
  <mergeCells count="29">
    <mergeCell ref="Y1:Z1"/>
    <mergeCell ref="Y2:Z2"/>
    <mergeCell ref="Y3:Z3"/>
    <mergeCell ref="T4:T5"/>
    <mergeCell ref="S7:T7"/>
    <mergeCell ref="V2:V3"/>
    <mergeCell ref="K3:L3"/>
    <mergeCell ref="S9:T9"/>
    <mergeCell ref="O3:P3"/>
    <mergeCell ref="C4:D4"/>
    <mergeCell ref="G4:H4"/>
    <mergeCell ref="K4:L4"/>
    <mergeCell ref="O4:P4"/>
    <mergeCell ref="R4:R5"/>
    <mergeCell ref="R2:R3"/>
    <mergeCell ref="T2:T3"/>
    <mergeCell ref="M3:N4"/>
    <mergeCell ref="S8:T8"/>
    <mergeCell ref="B3:B4"/>
    <mergeCell ref="C3:D3"/>
    <mergeCell ref="E3:F4"/>
    <mergeCell ref="G3:H3"/>
    <mergeCell ref="I3:J4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107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0</v>
      </c>
    </row>
    <row r="2" spans="1:81" ht="15.75" customHeight="1" x14ac:dyDescent="0.3">
      <c r="A2" s="401" t="s">
        <v>30</v>
      </c>
      <c r="B2" s="402"/>
      <c r="C2" s="402"/>
      <c r="D2" s="403" t="s">
        <v>108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14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505</v>
      </c>
      <c r="T3" s="412"/>
      <c r="U3" s="33">
        <f>SUM(O6:O13)</f>
        <v>505</v>
      </c>
      <c r="V3" s="412"/>
      <c r="W3" s="33">
        <f>SUM(O6:O11)</f>
        <v>505</v>
      </c>
      <c r="Y3" s="378" t="s">
        <v>132</v>
      </c>
      <c r="Z3" s="379"/>
      <c r="AA3" s="201">
        <v>4</v>
      </c>
      <c r="AB3" s="202">
        <f>SUM((AA1*4)+(AA2*2)+AA3)</f>
        <v>8</v>
      </c>
    </row>
    <row r="4" spans="1:81" ht="23.25" customHeight="1" x14ac:dyDescent="0.3">
      <c r="B4" s="381"/>
      <c r="C4" s="366">
        <v>22</v>
      </c>
      <c r="D4" s="367"/>
      <c r="E4" s="386"/>
      <c r="F4" s="368"/>
      <c r="G4" s="368">
        <v>80</v>
      </c>
      <c r="H4" s="369"/>
      <c r="I4" s="391"/>
      <c r="J4" s="392"/>
      <c r="K4" s="370">
        <v>65</v>
      </c>
      <c r="L4" s="371"/>
      <c r="M4" s="397"/>
      <c r="N4" s="398"/>
      <c r="O4" s="372">
        <v>54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59"/>
      <c r="T5" s="377"/>
      <c r="U5" s="59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129</v>
      </c>
      <c r="C6" s="211">
        <v>13</v>
      </c>
      <c r="D6" s="211">
        <v>11</v>
      </c>
      <c r="E6" s="211"/>
      <c r="F6" s="211">
        <v>9</v>
      </c>
      <c r="G6" s="211">
        <v>11</v>
      </c>
      <c r="H6" s="211">
        <v>14</v>
      </c>
      <c r="I6" s="211">
        <v>10</v>
      </c>
      <c r="J6" s="211">
        <v>9</v>
      </c>
      <c r="K6" s="211">
        <v>10</v>
      </c>
      <c r="L6" s="211">
        <v>9</v>
      </c>
      <c r="M6" s="211"/>
      <c r="N6" s="212"/>
      <c r="O6" s="192">
        <f t="shared" ref="O6:O13" si="0">IF(B6="","",SUM(C6:M6)-(N6))</f>
        <v>96</v>
      </c>
      <c r="P6" s="22" t="s">
        <v>126</v>
      </c>
      <c r="Q6" s="31">
        <f t="shared" ref="Q6:Q45" si="1">SUM(C6:E6)</f>
        <v>24</v>
      </c>
    </row>
    <row r="7" spans="1:81" ht="15.75" customHeight="1" x14ac:dyDescent="0.3">
      <c r="A7" s="18">
        <v>2</v>
      </c>
      <c r="B7" s="6" t="s">
        <v>174</v>
      </c>
      <c r="C7" s="8">
        <v>14</v>
      </c>
      <c r="D7" s="8">
        <v>12</v>
      </c>
      <c r="E7" s="8"/>
      <c r="F7" s="8">
        <v>9</v>
      </c>
      <c r="G7" s="8"/>
      <c r="H7" s="8">
        <v>14</v>
      </c>
      <c r="I7" s="8">
        <v>9</v>
      </c>
      <c r="J7" s="8">
        <v>10</v>
      </c>
      <c r="K7" s="8">
        <v>11</v>
      </c>
      <c r="L7" s="8">
        <v>11</v>
      </c>
      <c r="M7" s="8"/>
      <c r="N7" s="9"/>
      <c r="O7" s="192">
        <f t="shared" si="0"/>
        <v>90</v>
      </c>
      <c r="P7" s="22" t="s">
        <v>124</v>
      </c>
      <c r="Q7" s="31">
        <f t="shared" si="1"/>
        <v>26</v>
      </c>
      <c r="S7" s="364" t="s">
        <v>74</v>
      </c>
      <c r="T7" s="365"/>
      <c r="U7" s="86" t="s">
        <v>77</v>
      </c>
      <c r="V7" s="87">
        <v>0</v>
      </c>
    </row>
    <row r="8" spans="1:81" ht="15.75" customHeight="1" x14ac:dyDescent="0.3">
      <c r="A8" s="18">
        <v>3</v>
      </c>
      <c r="B8" s="6">
        <v>121</v>
      </c>
      <c r="C8" s="211">
        <v>14</v>
      </c>
      <c r="D8" s="211">
        <v>12</v>
      </c>
      <c r="E8" s="211"/>
      <c r="F8" s="211">
        <v>9</v>
      </c>
      <c r="G8" s="211"/>
      <c r="H8" s="211">
        <v>13</v>
      </c>
      <c r="I8" s="211">
        <v>10</v>
      </c>
      <c r="J8" s="211">
        <v>9</v>
      </c>
      <c r="K8" s="211">
        <v>11</v>
      </c>
      <c r="L8" s="211">
        <v>9</v>
      </c>
      <c r="M8" s="211"/>
      <c r="N8" s="212"/>
      <c r="O8" s="192">
        <f t="shared" si="0"/>
        <v>87</v>
      </c>
      <c r="P8" s="22" t="s">
        <v>127</v>
      </c>
      <c r="Q8" s="31">
        <f t="shared" si="1"/>
        <v>26</v>
      </c>
      <c r="S8" s="364" t="s">
        <v>75</v>
      </c>
      <c r="T8" s="365"/>
      <c r="U8" s="86" t="s">
        <v>77</v>
      </c>
      <c r="V8" s="87">
        <v>36</v>
      </c>
    </row>
    <row r="9" spans="1:81" ht="15.75" customHeight="1" x14ac:dyDescent="0.3">
      <c r="A9" s="18">
        <v>4</v>
      </c>
      <c r="B9" s="6" t="s">
        <v>173</v>
      </c>
      <c r="C9" s="214">
        <v>13</v>
      </c>
      <c r="D9" s="214">
        <v>9</v>
      </c>
      <c r="E9" s="214"/>
      <c r="F9" s="214">
        <v>8</v>
      </c>
      <c r="G9" s="214"/>
      <c r="H9" s="214">
        <v>13</v>
      </c>
      <c r="I9" s="214">
        <v>9</v>
      </c>
      <c r="J9" s="214">
        <v>9</v>
      </c>
      <c r="K9" s="214">
        <v>10</v>
      </c>
      <c r="L9" s="214">
        <v>10</v>
      </c>
      <c r="M9" s="214"/>
      <c r="N9" s="214"/>
      <c r="O9" s="192">
        <f t="shared" si="0"/>
        <v>81</v>
      </c>
      <c r="P9" s="22" t="s">
        <v>124</v>
      </c>
      <c r="Q9" s="31">
        <f t="shared" si="1"/>
        <v>22</v>
      </c>
      <c r="S9" s="364" t="s">
        <v>76</v>
      </c>
      <c r="T9" s="365"/>
      <c r="U9" s="86" t="s">
        <v>77</v>
      </c>
      <c r="V9" s="87">
        <v>26</v>
      </c>
    </row>
    <row r="10" spans="1:81" ht="15.75" customHeight="1" x14ac:dyDescent="0.3">
      <c r="A10" s="18">
        <v>5</v>
      </c>
      <c r="B10" s="6">
        <v>38</v>
      </c>
      <c r="C10" s="214"/>
      <c r="D10" s="214">
        <v>12</v>
      </c>
      <c r="E10" s="214"/>
      <c r="F10" s="214">
        <v>9</v>
      </c>
      <c r="G10" s="214">
        <v>10</v>
      </c>
      <c r="H10" s="214">
        <v>13</v>
      </c>
      <c r="I10" s="214">
        <v>9</v>
      </c>
      <c r="J10" s="214">
        <v>9</v>
      </c>
      <c r="K10" s="214">
        <v>10</v>
      </c>
      <c r="L10" s="214">
        <v>9</v>
      </c>
      <c r="M10" s="214"/>
      <c r="N10" s="214"/>
      <c r="O10" s="192">
        <f t="shared" si="0"/>
        <v>81</v>
      </c>
      <c r="P10" s="22" t="s">
        <v>126</v>
      </c>
      <c r="Q10" s="31">
        <f t="shared" si="1"/>
        <v>12</v>
      </c>
    </row>
    <row r="11" spans="1:81" ht="15.75" customHeight="1" x14ac:dyDescent="0.3">
      <c r="A11" s="18">
        <v>6</v>
      </c>
      <c r="B11" s="6" t="s">
        <v>175</v>
      </c>
      <c r="C11" s="11"/>
      <c r="D11" s="11">
        <v>9</v>
      </c>
      <c r="E11" s="11"/>
      <c r="F11" s="11">
        <v>9</v>
      </c>
      <c r="G11" s="11"/>
      <c r="H11" s="11">
        <v>13</v>
      </c>
      <c r="I11" s="11">
        <v>9</v>
      </c>
      <c r="J11" s="11">
        <v>9</v>
      </c>
      <c r="K11" s="11">
        <v>11</v>
      </c>
      <c r="L11" s="11">
        <v>10</v>
      </c>
      <c r="M11" s="11"/>
      <c r="N11" s="11"/>
      <c r="O11" s="192">
        <f t="shared" si="0"/>
        <v>70</v>
      </c>
      <c r="P11" s="22" t="s">
        <v>124</v>
      </c>
      <c r="Q11" s="31">
        <f t="shared" si="1"/>
        <v>9</v>
      </c>
    </row>
    <row r="12" spans="1:81" ht="15.75" customHeight="1" x14ac:dyDescent="0.3">
      <c r="A12" s="18">
        <v>7</v>
      </c>
      <c r="B12" s="6" t="s">
        <v>176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192">
        <f t="shared" si="0"/>
        <v>0</v>
      </c>
      <c r="P12" s="22" t="s">
        <v>124</v>
      </c>
      <c r="Q12" s="31">
        <f t="shared" si="1"/>
        <v>0</v>
      </c>
    </row>
    <row r="13" spans="1:81" ht="15.75" customHeight="1" x14ac:dyDescent="0.3">
      <c r="A13" s="18">
        <v>8</v>
      </c>
      <c r="B13" s="6">
        <v>133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92">
        <f t="shared" si="0"/>
        <v>0</v>
      </c>
      <c r="P13" s="22" t="s">
        <v>127</v>
      </c>
      <c r="Q13" s="31">
        <f t="shared" si="1"/>
        <v>0</v>
      </c>
    </row>
    <row r="14" spans="1:81" ht="15.75" customHeight="1" x14ac:dyDescent="0.3">
      <c r="A14" s="18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92" t="str">
        <f t="shared" ref="O14:O45" si="2">IF(B14="","",SUM(C14:M14)-(N14))</f>
        <v/>
      </c>
      <c r="P14" s="22"/>
      <c r="Q14" s="31">
        <f t="shared" si="1"/>
        <v>0</v>
      </c>
      <c r="U14" s="1">
        <f>SUM(O10:O13)</f>
        <v>151</v>
      </c>
    </row>
    <row r="15" spans="1:81" ht="15.75" customHeight="1" x14ac:dyDescent="0.3">
      <c r="A15" s="18"/>
      <c r="B15" s="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92" t="str">
        <f t="shared" si="2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92" t="str">
        <f t="shared" si="2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2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92" t="str">
        <f t="shared" si="2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2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2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2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92" t="str">
        <f t="shared" si="2"/>
        <v/>
      </c>
      <c r="P22" s="54"/>
      <c r="Q22" s="31"/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2"/>
        <v/>
      </c>
      <c r="P23" s="54"/>
      <c r="Q23" s="31"/>
    </row>
    <row r="24" spans="1:17" ht="15.75" customHeight="1" x14ac:dyDescent="0.3">
      <c r="A24" s="18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92" t="str">
        <f t="shared" si="2"/>
        <v/>
      </c>
      <c r="P24" s="54"/>
      <c r="Q24" s="31"/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2"/>
        <v/>
      </c>
      <c r="P25" s="54"/>
      <c r="Q25" s="31"/>
    </row>
    <row r="26" spans="1:17" ht="15.75" customHeight="1" x14ac:dyDescent="0.3">
      <c r="A26" s="18"/>
      <c r="B26" s="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92" t="str">
        <f t="shared" si="2"/>
        <v/>
      </c>
      <c r="P26" s="54"/>
      <c r="Q26" s="31"/>
    </row>
    <row r="27" spans="1:17" ht="15.75" customHeight="1" x14ac:dyDescent="0.3">
      <c r="A27" s="18"/>
      <c r="B27" s="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92" t="str">
        <f t="shared" si="2"/>
        <v/>
      </c>
      <c r="P27" s="54"/>
      <c r="Q27" s="31"/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2"/>
        <v/>
      </c>
      <c r="P28" s="54"/>
      <c r="Q28" s="31"/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2"/>
        <v/>
      </c>
      <c r="P29" s="54"/>
      <c r="Q29" s="31"/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2"/>
        <v/>
      </c>
      <c r="P30" s="78"/>
      <c r="Q30" s="31">
        <f t="shared" si="1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2"/>
        <v/>
      </c>
      <c r="P31" s="78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54"/>
      <c r="Q32" s="31">
        <f t="shared" si="1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2"/>
        <v/>
      </c>
      <c r="P33" s="54"/>
      <c r="Q33" s="31">
        <f t="shared" si="1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2"/>
        <v/>
      </c>
      <c r="P34" s="54"/>
      <c r="Q34" s="31">
        <f t="shared" si="1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2"/>
        <v/>
      </c>
      <c r="P35" s="54"/>
      <c r="Q35" s="31">
        <f t="shared" si="1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54"/>
      <c r="Q36" s="31">
        <f t="shared" si="1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2"/>
        <v/>
      </c>
      <c r="P37" s="54"/>
      <c r="Q37" s="31">
        <f t="shared" si="1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2"/>
        <v/>
      </c>
      <c r="P38" s="54"/>
      <c r="Q38" s="31">
        <f t="shared" si="1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2"/>
        <v/>
      </c>
      <c r="P39" s="54"/>
      <c r="Q39" s="31">
        <f t="shared" si="1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54"/>
      <c r="Q40" s="31">
        <f t="shared" si="1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54"/>
      <c r="Q41" s="31">
        <f t="shared" si="1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54"/>
      <c r="Q42" s="31">
        <f t="shared" si="1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54"/>
      <c r="Q43" s="31">
        <f t="shared" si="1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2"/>
        <v/>
      </c>
      <c r="P44" s="54"/>
      <c r="Q44" s="31">
        <f t="shared" si="1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54"/>
      <c r="Q45" s="31">
        <f t="shared" si="1"/>
        <v>0</v>
      </c>
    </row>
  </sheetData>
  <sortState xmlns:xlrd2="http://schemas.microsoft.com/office/spreadsheetml/2017/richdata2" ref="B6:P13">
    <sortCondition descending="1" ref="O6:O13"/>
  </sortState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V2:V3"/>
    <mergeCell ref="B3:B4"/>
    <mergeCell ref="C3:D3"/>
    <mergeCell ref="E3:F4"/>
    <mergeCell ref="G3:H3"/>
    <mergeCell ref="I3:J4"/>
    <mergeCell ref="K3:L3"/>
    <mergeCell ref="M3:N4"/>
    <mergeCell ref="T4:T5"/>
    <mergeCell ref="S7:T7"/>
    <mergeCell ref="S8:T8"/>
    <mergeCell ref="S9:T9"/>
    <mergeCell ref="O3:P3"/>
    <mergeCell ref="C4:D4"/>
    <mergeCell ref="G4:H4"/>
    <mergeCell ref="K4:L4"/>
    <mergeCell ref="O4:P4"/>
    <mergeCell ref="R4:R5"/>
    <mergeCell ref="T2:T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141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19" t="s">
        <v>142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14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0</v>
      </c>
      <c r="AB2" s="200" t="s">
        <v>131</v>
      </c>
    </row>
    <row r="3" spans="1:81" ht="15.7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415" t="s">
        <v>95</v>
      </c>
      <c r="J3" s="416"/>
      <c r="K3" s="417" t="s">
        <v>41</v>
      </c>
      <c r="L3" s="418"/>
      <c r="M3" s="395" t="s">
        <v>96</v>
      </c>
      <c r="N3" s="396"/>
      <c r="O3" s="399" t="s">
        <v>77</v>
      </c>
      <c r="P3" s="400"/>
      <c r="R3" s="412"/>
      <c r="S3" s="33">
        <f>SUM(O6:O17)</f>
        <v>332</v>
      </c>
      <c r="T3" s="412"/>
      <c r="U3" s="33">
        <f>SUM(O6:O13)</f>
        <v>332</v>
      </c>
      <c r="V3" s="412"/>
      <c r="W3" s="33">
        <f>SUM(O6:O11)</f>
        <v>332</v>
      </c>
      <c r="Y3" s="378" t="s">
        <v>132</v>
      </c>
      <c r="Z3" s="379"/>
      <c r="AA3" s="201">
        <v>0</v>
      </c>
      <c r="AB3" s="202">
        <f>SUM((AA1*4)+(AA2*2)+AA3)</f>
        <v>4</v>
      </c>
    </row>
    <row r="4" spans="1:81" ht="23.25" customHeight="1" x14ac:dyDescent="0.3">
      <c r="B4" s="381"/>
      <c r="C4" s="366">
        <v>34</v>
      </c>
      <c r="D4" s="367"/>
      <c r="E4" s="386"/>
      <c r="F4" s="368"/>
      <c r="G4" s="368">
        <v>54</v>
      </c>
      <c r="H4" s="369"/>
      <c r="I4" s="391"/>
      <c r="J4" s="392"/>
      <c r="K4" s="413">
        <v>0</v>
      </c>
      <c r="L4" s="414"/>
      <c r="M4" s="397"/>
      <c r="N4" s="398"/>
      <c r="O4" s="372">
        <v>41</v>
      </c>
      <c r="P4" s="373"/>
      <c r="R4" s="376"/>
      <c r="S4" s="57"/>
    </row>
    <row r="5" spans="1:81" s="17" customFormat="1" ht="21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7"/>
      <c r="S5" s="58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57</v>
      </c>
      <c r="C6" s="11">
        <v>14</v>
      </c>
      <c r="D6" s="11"/>
      <c r="E6" s="11">
        <v>6</v>
      </c>
      <c r="F6" s="11">
        <v>8</v>
      </c>
      <c r="G6" s="11"/>
      <c r="H6" s="11">
        <v>14</v>
      </c>
      <c r="I6" s="11">
        <v>9</v>
      </c>
      <c r="J6" s="11">
        <v>7</v>
      </c>
      <c r="K6" s="11">
        <v>11</v>
      </c>
      <c r="L6" s="11">
        <v>9</v>
      </c>
      <c r="M6" s="11"/>
      <c r="N6" s="11"/>
      <c r="O6" s="192">
        <f t="shared" ref="O6:O45" si="0">IF(B6="","",SUM(C6:M6)-(N6))</f>
        <v>78</v>
      </c>
      <c r="P6" s="22" t="s">
        <v>125</v>
      </c>
      <c r="Q6" s="31">
        <f t="shared" ref="Q6:Q45" si="1">SUM(C6:E6)</f>
        <v>20</v>
      </c>
      <c r="R6" s="32"/>
      <c r="S6" s="32"/>
    </row>
    <row r="7" spans="1:81" ht="15.75" customHeight="1" x14ac:dyDescent="0.3">
      <c r="A7" s="18">
        <v>2</v>
      </c>
      <c r="B7" s="6">
        <v>39</v>
      </c>
      <c r="C7" s="8">
        <v>14</v>
      </c>
      <c r="D7" s="8"/>
      <c r="E7" s="8">
        <v>7</v>
      </c>
      <c r="F7" s="8">
        <v>8</v>
      </c>
      <c r="G7" s="8">
        <v>12</v>
      </c>
      <c r="H7" s="8">
        <v>14</v>
      </c>
      <c r="I7" s="8">
        <v>9</v>
      </c>
      <c r="J7" s="8">
        <v>8</v>
      </c>
      <c r="K7" s="8">
        <v>11</v>
      </c>
      <c r="L7" s="8">
        <v>9</v>
      </c>
      <c r="M7" s="8"/>
      <c r="N7" s="9"/>
      <c r="O7" s="192">
        <f t="shared" si="0"/>
        <v>92</v>
      </c>
      <c r="P7" s="22" t="s">
        <v>125</v>
      </c>
      <c r="Q7" s="31">
        <f t="shared" si="1"/>
        <v>21</v>
      </c>
      <c r="S7" s="364" t="s">
        <v>74</v>
      </c>
      <c r="T7" s="365"/>
      <c r="U7" s="86" t="s">
        <v>77</v>
      </c>
      <c r="V7" s="87">
        <v>68</v>
      </c>
    </row>
    <row r="8" spans="1:81" ht="15.75" customHeight="1" x14ac:dyDescent="0.3">
      <c r="A8" s="18">
        <v>3</v>
      </c>
      <c r="B8" s="6">
        <v>27</v>
      </c>
      <c r="C8" s="8">
        <v>13</v>
      </c>
      <c r="D8" s="8"/>
      <c r="E8" s="8">
        <v>7</v>
      </c>
      <c r="F8" s="8">
        <v>8</v>
      </c>
      <c r="G8" s="8">
        <v>11</v>
      </c>
      <c r="H8" s="8">
        <v>13</v>
      </c>
      <c r="I8" s="8">
        <v>8</v>
      </c>
      <c r="J8" s="8">
        <v>8</v>
      </c>
      <c r="K8" s="8">
        <v>10</v>
      </c>
      <c r="L8" s="8">
        <v>8</v>
      </c>
      <c r="M8" s="8"/>
      <c r="N8" s="9"/>
      <c r="O8" s="192">
        <f t="shared" si="0"/>
        <v>86</v>
      </c>
      <c r="P8" s="22" t="s">
        <v>125</v>
      </c>
      <c r="Q8" s="31">
        <f t="shared" si="1"/>
        <v>20</v>
      </c>
      <c r="S8" s="364" t="s">
        <v>75</v>
      </c>
      <c r="T8" s="365"/>
      <c r="U8" s="86" t="s">
        <v>77</v>
      </c>
      <c r="V8" s="87">
        <v>0</v>
      </c>
    </row>
    <row r="9" spans="1:81" ht="15.75" customHeight="1" x14ac:dyDescent="0.3">
      <c r="A9" s="18">
        <v>4</v>
      </c>
      <c r="B9" s="6">
        <v>15</v>
      </c>
      <c r="C9" s="11"/>
      <c r="D9" s="11"/>
      <c r="E9" s="11">
        <v>7</v>
      </c>
      <c r="F9" s="11">
        <v>7</v>
      </c>
      <c r="G9" s="11">
        <v>11</v>
      </c>
      <c r="H9" s="11">
        <v>13</v>
      </c>
      <c r="I9" s="11">
        <v>10</v>
      </c>
      <c r="J9" s="11">
        <v>9</v>
      </c>
      <c r="K9" s="11">
        <v>11</v>
      </c>
      <c r="L9" s="11">
        <v>8</v>
      </c>
      <c r="M9" s="11"/>
      <c r="N9" s="11"/>
      <c r="O9" s="192">
        <f t="shared" si="0"/>
        <v>76</v>
      </c>
      <c r="P9" s="22" t="s">
        <v>125</v>
      </c>
      <c r="Q9" s="31">
        <f t="shared" si="1"/>
        <v>7</v>
      </c>
      <c r="S9" s="364" t="s">
        <v>76</v>
      </c>
      <c r="T9" s="365"/>
      <c r="U9" s="86" t="s">
        <v>77</v>
      </c>
      <c r="V9" s="87">
        <v>0</v>
      </c>
    </row>
    <row r="10" spans="1:81" ht="15.75" customHeight="1" x14ac:dyDescent="0.3">
      <c r="A10" s="18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92" t="str">
        <f t="shared" si="0"/>
        <v/>
      </c>
      <c r="P10" s="22"/>
      <c r="Q10" s="31">
        <f t="shared" si="1"/>
        <v>0</v>
      </c>
    </row>
    <row r="11" spans="1:81" ht="15.75" customHeight="1" x14ac:dyDescent="0.3">
      <c r="A11" s="18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192" t="str">
        <f t="shared" si="0"/>
        <v/>
      </c>
      <c r="P11" s="22"/>
      <c r="Q11" s="31">
        <f t="shared" si="1"/>
        <v>0</v>
      </c>
    </row>
    <row r="12" spans="1:81" ht="15.75" customHeight="1" x14ac:dyDescent="0.3">
      <c r="A12" s="18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 t="str">
        <f t="shared" si="0"/>
        <v/>
      </c>
      <c r="P12" s="22"/>
      <c r="Q12" s="31">
        <f t="shared" si="1"/>
        <v>0</v>
      </c>
    </row>
    <row r="13" spans="1:81" ht="15.75" customHeight="1" x14ac:dyDescent="0.3">
      <c r="A13" s="18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92" t="str">
        <f t="shared" si="0"/>
        <v/>
      </c>
      <c r="P13" s="22"/>
      <c r="Q13" s="31">
        <f t="shared" si="1"/>
        <v>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0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92" t="str">
        <f t="shared" si="0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0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192" t="str">
        <f t="shared" si="0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92" t="str">
        <f t="shared" si="0"/>
        <v/>
      </c>
      <c r="P22" s="78"/>
      <c r="Q22" s="31">
        <f t="shared" si="1"/>
        <v>0</v>
      </c>
    </row>
    <row r="23" spans="1:17" ht="15.75" customHeight="1" x14ac:dyDescent="0.3">
      <c r="A23" s="18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92" t="str">
        <f t="shared" si="0"/>
        <v/>
      </c>
      <c r="P23" s="78"/>
      <c r="Q23" s="31">
        <f t="shared" si="1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1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78"/>
      <c r="Q25" s="31">
        <f t="shared" si="1"/>
        <v>0</v>
      </c>
    </row>
    <row r="26" spans="1:17" ht="15.75" customHeight="1" x14ac:dyDescent="0.3">
      <c r="A26" s="18"/>
      <c r="B26" s="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92" t="str">
        <f t="shared" si="0"/>
        <v/>
      </c>
      <c r="P26" s="54"/>
      <c r="Q26" s="31">
        <f t="shared" si="1"/>
        <v>0</v>
      </c>
    </row>
    <row r="27" spans="1:17" ht="15.75" customHeight="1" x14ac:dyDescent="0.3">
      <c r="A27" s="18"/>
      <c r="B27" s="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92" t="str">
        <f t="shared" si="0"/>
        <v/>
      </c>
      <c r="P27" s="78"/>
      <c r="Q27" s="31">
        <f t="shared" si="1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1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90"/>
      <c r="Q29" s="31">
        <f t="shared" si="1"/>
        <v>0</v>
      </c>
    </row>
    <row r="30" spans="1:17" ht="15.75" customHeight="1" x14ac:dyDescent="0.3">
      <c r="A30" s="18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192" t="str">
        <f t="shared" si="0"/>
        <v/>
      </c>
      <c r="P30" s="22"/>
      <c r="Q30" s="31">
        <f t="shared" si="1"/>
        <v>0</v>
      </c>
    </row>
    <row r="31" spans="1:17" ht="15.75" customHeight="1" x14ac:dyDescent="0.3">
      <c r="A31" s="18"/>
      <c r="B31" s="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92" t="str">
        <f t="shared" si="0"/>
        <v/>
      </c>
      <c r="P31" s="22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22"/>
      <c r="Q32" s="31">
        <f t="shared" si="1"/>
        <v>0</v>
      </c>
    </row>
    <row r="33" spans="1:17" ht="15.75" customHeight="1" x14ac:dyDescent="0.3">
      <c r="A33" s="18"/>
      <c r="B33" s="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92" t="str">
        <f t="shared" si="0"/>
        <v/>
      </c>
      <c r="P33" s="22"/>
      <c r="Q33" s="31">
        <f t="shared" si="1"/>
        <v>0</v>
      </c>
    </row>
    <row r="34" spans="1:17" ht="15.75" customHeight="1" x14ac:dyDescent="0.3">
      <c r="A34" s="18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192" t="str">
        <f t="shared" si="0"/>
        <v/>
      </c>
      <c r="P34" s="22"/>
      <c r="Q34" s="31">
        <f t="shared" si="1"/>
        <v>0</v>
      </c>
    </row>
    <row r="35" spans="1:17" ht="15.75" customHeight="1" x14ac:dyDescent="0.3">
      <c r="A35" s="18"/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192" t="str">
        <f t="shared" si="0"/>
        <v/>
      </c>
      <c r="P35" s="22"/>
      <c r="Q35" s="31">
        <f t="shared" si="1"/>
        <v>0</v>
      </c>
    </row>
    <row r="36" spans="1:17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22"/>
      <c r="Q36" s="31">
        <f t="shared" si="1"/>
        <v>0</v>
      </c>
    </row>
    <row r="37" spans="1:17" ht="15.75" customHeight="1" x14ac:dyDescent="0.3">
      <c r="A37" s="18"/>
      <c r="B37" s="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92" t="str">
        <f t="shared" si="0"/>
        <v/>
      </c>
      <c r="P37" s="22"/>
      <c r="Q37" s="31">
        <f t="shared" si="1"/>
        <v>0</v>
      </c>
    </row>
    <row r="38" spans="1:17" ht="15.75" customHeight="1" x14ac:dyDescent="0.3">
      <c r="A38" s="18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192" t="str">
        <f t="shared" si="0"/>
        <v/>
      </c>
      <c r="P38" s="22"/>
      <c r="Q38" s="31">
        <f t="shared" si="1"/>
        <v>0</v>
      </c>
    </row>
    <row r="39" spans="1:17" ht="15.75" customHeight="1" x14ac:dyDescent="0.3">
      <c r="A39" s="18"/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92" t="str">
        <f t="shared" si="0"/>
        <v/>
      </c>
      <c r="P39" s="22"/>
      <c r="Q39" s="31">
        <f t="shared" si="1"/>
        <v>0</v>
      </c>
    </row>
    <row r="40" spans="1:17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22"/>
      <c r="Q40" s="31">
        <f t="shared" si="1"/>
        <v>0</v>
      </c>
    </row>
    <row r="41" spans="1:17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22"/>
      <c r="Q41" s="31">
        <f t="shared" si="1"/>
        <v>0</v>
      </c>
    </row>
    <row r="42" spans="1:17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22"/>
      <c r="Q42" s="31">
        <f t="shared" si="1"/>
        <v>0</v>
      </c>
    </row>
    <row r="43" spans="1:17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22"/>
      <c r="Q43" s="31">
        <f t="shared" si="1"/>
        <v>0</v>
      </c>
    </row>
    <row r="44" spans="1:17" ht="15.75" customHeight="1" x14ac:dyDescent="0.3">
      <c r="A44" s="18"/>
      <c r="B44" s="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192" t="str">
        <f t="shared" si="0"/>
        <v/>
      </c>
      <c r="P44" s="22"/>
      <c r="Q44" s="31">
        <f t="shared" si="1"/>
        <v>0</v>
      </c>
    </row>
    <row r="45" spans="1:17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22"/>
      <c r="Q45" s="31">
        <f t="shared" si="1"/>
        <v>0</v>
      </c>
    </row>
  </sheetData>
  <mergeCells count="28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T2:T3"/>
    <mergeCell ref="V2:V3"/>
    <mergeCell ref="B3:B4"/>
    <mergeCell ref="C3:D3"/>
    <mergeCell ref="E3:F4"/>
    <mergeCell ref="G3:H3"/>
    <mergeCell ref="I3:J4"/>
    <mergeCell ref="K3:L3"/>
    <mergeCell ref="M3:N4"/>
    <mergeCell ref="S7:T7"/>
    <mergeCell ref="S8:T8"/>
    <mergeCell ref="S9:T9"/>
    <mergeCell ref="O3:P3"/>
    <mergeCell ref="C4:D4"/>
    <mergeCell ref="G4:H4"/>
    <mergeCell ref="K4:L4"/>
    <mergeCell ref="O4:P4"/>
    <mergeCell ref="R4:R5"/>
    <mergeCell ref="R2:R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143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19" t="s">
        <v>144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0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15.7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415" t="s">
        <v>95</v>
      </c>
      <c r="J3" s="416"/>
      <c r="K3" s="417" t="s">
        <v>41</v>
      </c>
      <c r="L3" s="418"/>
      <c r="M3" s="395" t="s">
        <v>96</v>
      </c>
      <c r="N3" s="396"/>
      <c r="O3" s="399" t="s">
        <v>77</v>
      </c>
      <c r="P3" s="400"/>
      <c r="R3" s="412"/>
      <c r="S3" s="33">
        <f>SUM(O6:O17)</f>
        <v>358</v>
      </c>
      <c r="T3" s="412"/>
      <c r="U3" s="33">
        <f>SUM(O6:O13)</f>
        <v>358</v>
      </c>
      <c r="V3" s="412"/>
      <c r="W3" s="33">
        <f>SUM(O6:O11)</f>
        <v>358</v>
      </c>
      <c r="Y3" s="378" t="s">
        <v>132</v>
      </c>
      <c r="Z3" s="379"/>
      <c r="AA3" s="201">
        <v>8</v>
      </c>
      <c r="AB3" s="202">
        <f>SUM((AA1*4)+(AA2*2)+AA3)</f>
        <v>16</v>
      </c>
    </row>
    <row r="4" spans="1:81" ht="23.25" customHeight="1" x14ac:dyDescent="0.3">
      <c r="B4" s="381"/>
      <c r="C4" s="366">
        <v>36</v>
      </c>
      <c r="D4" s="367"/>
      <c r="E4" s="386"/>
      <c r="F4" s="368"/>
      <c r="G4" s="368">
        <v>68</v>
      </c>
      <c r="H4" s="369"/>
      <c r="I4" s="391"/>
      <c r="J4" s="392"/>
      <c r="K4" s="413">
        <v>9</v>
      </c>
      <c r="L4" s="414"/>
      <c r="M4" s="397"/>
      <c r="N4" s="398"/>
      <c r="O4" s="372">
        <v>0</v>
      </c>
      <c r="P4" s="373"/>
      <c r="R4" s="376"/>
      <c r="S4" s="57"/>
    </row>
    <row r="5" spans="1:81" s="17" customFormat="1" ht="21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7"/>
      <c r="S5" s="58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 t="s">
        <v>202</v>
      </c>
      <c r="C6" s="11"/>
      <c r="D6" s="11">
        <v>9</v>
      </c>
      <c r="E6" s="11">
        <v>6</v>
      </c>
      <c r="F6" s="11">
        <v>9</v>
      </c>
      <c r="G6" s="11">
        <v>9</v>
      </c>
      <c r="H6" s="11">
        <v>12</v>
      </c>
      <c r="I6" s="11">
        <v>9</v>
      </c>
      <c r="J6" s="11">
        <v>10</v>
      </c>
      <c r="K6" s="11">
        <v>11</v>
      </c>
      <c r="L6" s="11">
        <v>9</v>
      </c>
      <c r="M6" s="11"/>
      <c r="N6" s="11"/>
      <c r="O6" s="192">
        <f t="shared" ref="O6:O21" si="0">IF(B6="","",SUM(C6:M6)-(N6))</f>
        <v>84</v>
      </c>
      <c r="P6" s="22" t="s">
        <v>124</v>
      </c>
      <c r="Q6" s="31">
        <f>SUM(C6:E6)</f>
        <v>15</v>
      </c>
      <c r="R6" s="32"/>
      <c r="S6" s="32"/>
    </row>
    <row r="7" spans="1:81" ht="15.75" customHeight="1" x14ac:dyDescent="0.3">
      <c r="A7" s="18">
        <v>2</v>
      </c>
      <c r="B7" s="6" t="s">
        <v>201</v>
      </c>
      <c r="C7" s="11"/>
      <c r="D7" s="11"/>
      <c r="E7" s="11">
        <v>6</v>
      </c>
      <c r="F7" s="11">
        <v>9</v>
      </c>
      <c r="G7" s="11">
        <v>9</v>
      </c>
      <c r="H7" s="11">
        <v>11</v>
      </c>
      <c r="I7" s="11">
        <v>9</v>
      </c>
      <c r="J7" s="11">
        <v>9</v>
      </c>
      <c r="K7" s="11">
        <v>10</v>
      </c>
      <c r="L7" s="11">
        <v>9</v>
      </c>
      <c r="M7" s="11"/>
      <c r="N7" s="11"/>
      <c r="O7" s="192">
        <f t="shared" si="0"/>
        <v>72</v>
      </c>
      <c r="P7" s="22" t="s">
        <v>124</v>
      </c>
      <c r="Q7" s="31">
        <f t="shared" ref="Q7:Q45" si="1">SUM(C7:E7)</f>
        <v>6</v>
      </c>
      <c r="S7" s="364" t="s">
        <v>74</v>
      </c>
      <c r="T7" s="365"/>
      <c r="U7" s="86" t="s">
        <v>77</v>
      </c>
      <c r="V7" s="87">
        <v>0</v>
      </c>
    </row>
    <row r="8" spans="1:81" ht="15.75" customHeight="1" x14ac:dyDescent="0.3">
      <c r="A8" s="18">
        <v>3</v>
      </c>
      <c r="B8" s="6">
        <v>66</v>
      </c>
      <c r="C8" s="211"/>
      <c r="D8" s="211"/>
      <c r="E8" s="211">
        <v>6</v>
      </c>
      <c r="F8" s="211">
        <v>9</v>
      </c>
      <c r="G8" s="211"/>
      <c r="H8" s="211">
        <v>12</v>
      </c>
      <c r="I8" s="211">
        <v>10</v>
      </c>
      <c r="J8" s="211">
        <v>10</v>
      </c>
      <c r="K8" s="211">
        <v>10</v>
      </c>
      <c r="L8" s="211">
        <v>9</v>
      </c>
      <c r="M8" s="211"/>
      <c r="N8" s="212"/>
      <c r="O8" s="192">
        <f t="shared" si="0"/>
        <v>66</v>
      </c>
      <c r="P8" s="22" t="s">
        <v>126</v>
      </c>
      <c r="Q8" s="31">
        <f t="shared" si="1"/>
        <v>6</v>
      </c>
      <c r="S8" s="364" t="s">
        <v>75</v>
      </c>
      <c r="T8" s="365"/>
      <c r="U8" s="86" t="s">
        <v>77</v>
      </c>
      <c r="V8" s="87">
        <v>6</v>
      </c>
    </row>
    <row r="9" spans="1:81" ht="15.75" customHeight="1" x14ac:dyDescent="0.3">
      <c r="A9" s="18">
        <v>4</v>
      </c>
      <c r="B9" s="6">
        <v>58</v>
      </c>
      <c r="C9" s="214"/>
      <c r="D9" s="214"/>
      <c r="E9" s="214"/>
      <c r="F9" s="214">
        <v>8</v>
      </c>
      <c r="G9" s="214"/>
      <c r="H9" s="214">
        <v>11</v>
      </c>
      <c r="I9" s="214">
        <v>10</v>
      </c>
      <c r="J9" s="214">
        <v>9</v>
      </c>
      <c r="K9" s="214">
        <v>9</v>
      </c>
      <c r="L9" s="214">
        <v>8</v>
      </c>
      <c r="M9" s="214"/>
      <c r="N9" s="214"/>
      <c r="O9" s="192">
        <f t="shared" si="0"/>
        <v>55</v>
      </c>
      <c r="P9" s="22" t="s">
        <v>126</v>
      </c>
      <c r="Q9" s="31">
        <f t="shared" si="1"/>
        <v>0</v>
      </c>
      <c r="S9" s="364" t="s">
        <v>76</v>
      </c>
      <c r="T9" s="365"/>
      <c r="U9" s="86" t="s">
        <v>77</v>
      </c>
      <c r="V9" s="87">
        <v>15</v>
      </c>
    </row>
    <row r="10" spans="1:81" ht="15.75" customHeight="1" x14ac:dyDescent="0.3">
      <c r="A10" s="18">
        <v>5</v>
      </c>
      <c r="B10" s="6">
        <v>57</v>
      </c>
      <c r="C10" s="11"/>
      <c r="D10" s="11"/>
      <c r="E10" s="11"/>
      <c r="F10" s="11"/>
      <c r="G10" s="11">
        <v>9</v>
      </c>
      <c r="H10" s="11">
        <v>11</v>
      </c>
      <c r="I10" s="11"/>
      <c r="J10" s="11">
        <v>8</v>
      </c>
      <c r="K10" s="11">
        <v>9</v>
      </c>
      <c r="L10" s="11">
        <v>7</v>
      </c>
      <c r="M10" s="11"/>
      <c r="N10" s="11"/>
      <c r="O10" s="192">
        <f t="shared" si="0"/>
        <v>44</v>
      </c>
      <c r="P10" s="22" t="s">
        <v>127</v>
      </c>
      <c r="Q10" s="31">
        <f t="shared" si="1"/>
        <v>0</v>
      </c>
    </row>
    <row r="11" spans="1:81" ht="15.75" customHeight="1" x14ac:dyDescent="0.3">
      <c r="A11" s="18">
        <v>6</v>
      </c>
      <c r="B11" s="6">
        <v>69</v>
      </c>
      <c r="C11" s="8"/>
      <c r="D11" s="8"/>
      <c r="E11" s="8"/>
      <c r="F11" s="8"/>
      <c r="G11" s="8">
        <v>9</v>
      </c>
      <c r="H11" s="8">
        <v>11</v>
      </c>
      <c r="I11" s="8">
        <v>9</v>
      </c>
      <c r="J11" s="8"/>
      <c r="K11" s="8">
        <v>8</v>
      </c>
      <c r="L11" s="8"/>
      <c r="M11" s="8"/>
      <c r="N11" s="9"/>
      <c r="O11" s="192">
        <f t="shared" si="0"/>
        <v>37</v>
      </c>
      <c r="P11" s="22" t="s">
        <v>127</v>
      </c>
      <c r="Q11" s="31">
        <f t="shared" si="1"/>
        <v>0</v>
      </c>
    </row>
    <row r="12" spans="1:81" ht="15.75" customHeight="1" x14ac:dyDescent="0.3">
      <c r="A12" s="18">
        <v>7</v>
      </c>
      <c r="B12" s="6" t="s">
        <v>203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192">
        <f t="shared" si="0"/>
        <v>0</v>
      </c>
      <c r="P12" s="22" t="s">
        <v>124</v>
      </c>
      <c r="Q12" s="31">
        <f t="shared" si="1"/>
        <v>0</v>
      </c>
    </row>
    <row r="13" spans="1:81" ht="15.75" customHeight="1" x14ac:dyDescent="0.3">
      <c r="A13" s="18">
        <v>8</v>
      </c>
      <c r="B13" s="6" t="s">
        <v>199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92">
        <f t="shared" si="0"/>
        <v>0</v>
      </c>
      <c r="P13" s="22" t="s">
        <v>124</v>
      </c>
      <c r="Q13" s="31">
        <f t="shared" si="1"/>
        <v>0</v>
      </c>
    </row>
    <row r="14" spans="1:81" ht="15.75" customHeight="1" x14ac:dyDescent="0.3">
      <c r="A14" s="18">
        <v>9</v>
      </c>
      <c r="B14" s="6">
        <v>41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>
        <f t="shared" si="0"/>
        <v>0</v>
      </c>
      <c r="P14" s="22" t="s">
        <v>125</v>
      </c>
      <c r="Q14" s="31">
        <f t="shared" si="1"/>
        <v>0</v>
      </c>
    </row>
    <row r="15" spans="1:81" ht="15.75" customHeight="1" x14ac:dyDescent="0.3">
      <c r="A15" s="18">
        <v>10</v>
      </c>
      <c r="B15" s="6">
        <v>24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>
        <f t="shared" si="0"/>
        <v>0</v>
      </c>
      <c r="P15" s="22" t="s">
        <v>125</v>
      </c>
      <c r="Q15" s="31">
        <f t="shared" si="1"/>
        <v>0</v>
      </c>
    </row>
    <row r="16" spans="1:81" ht="15.75" customHeight="1" x14ac:dyDescent="0.3">
      <c r="A16" s="18">
        <v>11</v>
      </c>
      <c r="B16" s="6">
        <v>47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2"/>
      <c r="O16" s="192">
        <f t="shared" si="0"/>
        <v>0</v>
      </c>
      <c r="P16" s="22" t="s">
        <v>125</v>
      </c>
      <c r="Q16" s="31">
        <f t="shared" si="1"/>
        <v>0</v>
      </c>
    </row>
    <row r="17" spans="1:21" ht="15.75" customHeight="1" x14ac:dyDescent="0.3">
      <c r="A17" s="18">
        <v>12</v>
      </c>
      <c r="B17" s="6">
        <v>56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92">
        <f t="shared" si="0"/>
        <v>0</v>
      </c>
      <c r="P17" s="22" t="s">
        <v>125</v>
      </c>
      <c r="Q17" s="31">
        <f t="shared" si="1"/>
        <v>0</v>
      </c>
    </row>
    <row r="18" spans="1:21" ht="15.75" customHeight="1" x14ac:dyDescent="0.3">
      <c r="A18" s="221">
        <v>13</v>
      </c>
      <c r="B18" s="6" t="s">
        <v>205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>
        <f t="shared" si="0"/>
        <v>0</v>
      </c>
      <c r="P18" s="22" t="s">
        <v>124</v>
      </c>
      <c r="Q18" s="31">
        <f t="shared" si="1"/>
        <v>0</v>
      </c>
    </row>
    <row r="19" spans="1:21" ht="15.75" customHeight="1" x14ac:dyDescent="0.3">
      <c r="A19" s="221">
        <v>14</v>
      </c>
      <c r="B19" s="6" t="s">
        <v>190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92">
        <f t="shared" si="0"/>
        <v>0</v>
      </c>
      <c r="P19" s="22" t="s">
        <v>124</v>
      </c>
      <c r="Q19" s="31">
        <f t="shared" si="1"/>
        <v>0</v>
      </c>
      <c r="U19" s="1">
        <f>SUM(O14:O17)</f>
        <v>0</v>
      </c>
    </row>
    <row r="20" spans="1:21" ht="15.75" customHeight="1" x14ac:dyDescent="0.3">
      <c r="A20" s="221">
        <v>15</v>
      </c>
      <c r="B20" s="6" t="s">
        <v>230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>
        <f t="shared" si="0"/>
        <v>0</v>
      </c>
      <c r="P20" s="22" t="s">
        <v>124</v>
      </c>
      <c r="Q20" s="31">
        <f t="shared" si="1"/>
        <v>0</v>
      </c>
    </row>
    <row r="21" spans="1:21" ht="15.75" customHeight="1" x14ac:dyDescent="0.3">
      <c r="A21" s="221">
        <v>16</v>
      </c>
      <c r="B21" s="6" t="s">
        <v>202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>
        <f t="shared" si="0"/>
        <v>0</v>
      </c>
      <c r="P21" s="22" t="s">
        <v>124</v>
      </c>
      <c r="Q21" s="31">
        <f t="shared" si="1"/>
        <v>0</v>
      </c>
    </row>
    <row r="22" spans="1:21" ht="15.75" customHeight="1" x14ac:dyDescent="0.3">
      <c r="A22" s="18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92" t="str">
        <f t="shared" ref="O22:O45" si="2">IF(B22="","",SUM(C22:M22)-(N22))</f>
        <v/>
      </c>
      <c r="P22" s="22"/>
      <c r="Q22" s="31">
        <f t="shared" si="1"/>
        <v>0</v>
      </c>
    </row>
    <row r="23" spans="1:21" ht="15.75" customHeight="1" x14ac:dyDescent="0.3">
      <c r="A23" s="18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92" t="str">
        <f t="shared" si="2"/>
        <v/>
      </c>
      <c r="P23" s="22"/>
      <c r="Q23" s="31">
        <f t="shared" si="1"/>
        <v>0</v>
      </c>
    </row>
    <row r="24" spans="1:21" ht="15.75" customHeight="1" x14ac:dyDescent="0.3">
      <c r="A24" s="18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92" t="str">
        <f t="shared" si="2"/>
        <v/>
      </c>
      <c r="P24" s="22"/>
      <c r="Q24" s="31">
        <f t="shared" si="1"/>
        <v>0</v>
      </c>
    </row>
    <row r="25" spans="1:21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2"/>
        <v/>
      </c>
      <c r="P25" s="22"/>
      <c r="Q25" s="31">
        <f t="shared" si="1"/>
        <v>0</v>
      </c>
    </row>
    <row r="26" spans="1:21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2"/>
        <v/>
      </c>
      <c r="P26" s="22"/>
      <c r="Q26" s="31">
        <f t="shared" si="1"/>
        <v>0</v>
      </c>
    </row>
    <row r="27" spans="1:21" ht="15.75" customHeight="1" x14ac:dyDescent="0.3">
      <c r="A27" s="18"/>
      <c r="B27" s="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92" t="str">
        <f t="shared" si="2"/>
        <v/>
      </c>
      <c r="P27" s="22"/>
      <c r="Q27" s="31">
        <f t="shared" si="1"/>
        <v>0</v>
      </c>
    </row>
    <row r="28" spans="1:21" ht="15.75" customHeight="1" x14ac:dyDescent="0.3">
      <c r="A28" s="18"/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192" t="str">
        <f t="shared" si="2"/>
        <v/>
      </c>
      <c r="P28" s="22"/>
      <c r="Q28" s="31">
        <f t="shared" si="1"/>
        <v>0</v>
      </c>
    </row>
    <row r="29" spans="1:21" ht="15.75" customHeight="1" x14ac:dyDescent="0.3">
      <c r="A29" s="18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192" t="str">
        <f t="shared" si="2"/>
        <v/>
      </c>
      <c r="P29" s="22"/>
      <c r="Q29" s="31">
        <f t="shared" si="1"/>
        <v>0</v>
      </c>
    </row>
    <row r="30" spans="1:21" ht="15.75" customHeight="1" x14ac:dyDescent="0.3">
      <c r="A30" s="18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192" t="str">
        <f t="shared" si="2"/>
        <v/>
      </c>
      <c r="P30" s="22"/>
      <c r="Q30" s="31">
        <f t="shared" si="1"/>
        <v>0</v>
      </c>
    </row>
    <row r="31" spans="1:21" ht="15.75" customHeight="1" x14ac:dyDescent="0.3">
      <c r="A31" s="18"/>
      <c r="B31" s="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92" t="str">
        <f t="shared" si="2"/>
        <v/>
      </c>
      <c r="P31" s="22"/>
      <c r="Q31" s="31">
        <f t="shared" si="1"/>
        <v>0</v>
      </c>
    </row>
    <row r="32" spans="1:21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22"/>
      <c r="Q32" s="31">
        <f t="shared" si="1"/>
        <v>0</v>
      </c>
    </row>
    <row r="33" spans="1:17" ht="15.75" customHeight="1" x14ac:dyDescent="0.3">
      <c r="A33" s="18"/>
      <c r="B33" s="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92" t="str">
        <f t="shared" si="2"/>
        <v/>
      </c>
      <c r="P33" s="22"/>
      <c r="Q33" s="31">
        <f t="shared" si="1"/>
        <v>0</v>
      </c>
    </row>
    <row r="34" spans="1:17" ht="15.75" customHeight="1" x14ac:dyDescent="0.3">
      <c r="A34" s="18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192" t="str">
        <f t="shared" si="2"/>
        <v/>
      </c>
      <c r="P34" s="22"/>
      <c r="Q34" s="31">
        <f t="shared" si="1"/>
        <v>0</v>
      </c>
    </row>
    <row r="35" spans="1:17" ht="15.75" customHeight="1" x14ac:dyDescent="0.3">
      <c r="A35" s="18"/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192" t="str">
        <f t="shared" si="2"/>
        <v/>
      </c>
      <c r="P35" s="22"/>
      <c r="Q35" s="31">
        <f t="shared" si="1"/>
        <v>0</v>
      </c>
    </row>
    <row r="36" spans="1:17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22"/>
      <c r="Q36" s="31">
        <f t="shared" si="1"/>
        <v>0</v>
      </c>
    </row>
    <row r="37" spans="1:17" ht="15.75" customHeight="1" x14ac:dyDescent="0.3">
      <c r="A37" s="18"/>
      <c r="B37" s="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92" t="str">
        <f t="shared" si="2"/>
        <v/>
      </c>
      <c r="P37" s="22"/>
      <c r="Q37" s="31">
        <f t="shared" si="1"/>
        <v>0</v>
      </c>
    </row>
    <row r="38" spans="1:17" ht="15.75" customHeight="1" x14ac:dyDescent="0.3">
      <c r="A38" s="18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192" t="str">
        <f t="shared" si="2"/>
        <v/>
      </c>
      <c r="P38" s="22"/>
      <c r="Q38" s="31">
        <f t="shared" si="1"/>
        <v>0</v>
      </c>
    </row>
    <row r="39" spans="1:17" ht="15.75" customHeight="1" x14ac:dyDescent="0.3">
      <c r="A39" s="18"/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92" t="str">
        <f t="shared" si="2"/>
        <v/>
      </c>
      <c r="P39" s="22"/>
      <c r="Q39" s="31">
        <f t="shared" si="1"/>
        <v>0</v>
      </c>
    </row>
    <row r="40" spans="1:17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22"/>
      <c r="Q40" s="31">
        <f t="shared" si="1"/>
        <v>0</v>
      </c>
    </row>
    <row r="41" spans="1:17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22"/>
      <c r="Q41" s="31">
        <f t="shared" si="1"/>
        <v>0</v>
      </c>
    </row>
    <row r="42" spans="1:17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22"/>
      <c r="Q42" s="31">
        <f t="shared" si="1"/>
        <v>0</v>
      </c>
    </row>
    <row r="43" spans="1:17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22"/>
      <c r="Q43" s="31">
        <f t="shared" si="1"/>
        <v>0</v>
      </c>
    </row>
    <row r="44" spans="1:17" ht="15.75" customHeight="1" x14ac:dyDescent="0.3">
      <c r="A44" s="18"/>
      <c r="B44" s="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192" t="str">
        <f t="shared" si="2"/>
        <v/>
      </c>
      <c r="P44" s="22"/>
      <c r="Q44" s="31">
        <f t="shared" si="1"/>
        <v>0</v>
      </c>
    </row>
    <row r="45" spans="1:17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22"/>
      <c r="Q45" s="31">
        <f t="shared" si="1"/>
        <v>0</v>
      </c>
    </row>
  </sheetData>
  <sortState xmlns:xlrd2="http://schemas.microsoft.com/office/spreadsheetml/2017/richdata2" ref="B6:P21">
    <sortCondition descending="1" ref="O6:O21"/>
  </sortState>
  <mergeCells count="28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T2:T3"/>
    <mergeCell ref="V2:V3"/>
    <mergeCell ref="B3:B4"/>
    <mergeCell ref="C3:D3"/>
    <mergeCell ref="E3:F4"/>
    <mergeCell ref="G3:H3"/>
    <mergeCell ref="I3:J4"/>
    <mergeCell ref="K3:L3"/>
    <mergeCell ref="M3:N4"/>
    <mergeCell ref="S7:T7"/>
    <mergeCell ref="S8:T8"/>
    <mergeCell ref="S9:T9"/>
    <mergeCell ref="O3:P3"/>
    <mergeCell ref="C4:D4"/>
    <mergeCell ref="G4:H4"/>
    <mergeCell ref="K4:L4"/>
    <mergeCell ref="O4:P4"/>
    <mergeCell ref="R4:R5"/>
    <mergeCell ref="R2:R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139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2</v>
      </c>
    </row>
    <row r="2" spans="1:81" ht="15.75" customHeight="1" x14ac:dyDescent="0.3">
      <c r="A2" s="401" t="s">
        <v>30</v>
      </c>
      <c r="B2" s="402"/>
      <c r="C2" s="402"/>
      <c r="D2" s="403" t="s">
        <v>140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24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1390</v>
      </c>
      <c r="T3" s="412"/>
      <c r="U3" s="33">
        <f>SUM(O6:O13)</f>
        <v>963</v>
      </c>
      <c r="V3" s="412"/>
      <c r="W3" s="33">
        <f>SUM(O6:O11)</f>
        <v>730</v>
      </c>
      <c r="Y3" s="378" t="s">
        <v>132</v>
      </c>
      <c r="Z3" s="379"/>
      <c r="AA3" s="201">
        <v>4</v>
      </c>
      <c r="AB3" s="202">
        <f>SUM((AA1*4)+(AA2*2)+AA3)</f>
        <v>16</v>
      </c>
    </row>
    <row r="4" spans="1:81" ht="23.25" customHeight="1" x14ac:dyDescent="0.3">
      <c r="B4" s="381"/>
      <c r="C4" s="366">
        <v>80</v>
      </c>
      <c r="D4" s="367"/>
      <c r="E4" s="386"/>
      <c r="F4" s="368"/>
      <c r="G4" s="368">
        <v>86</v>
      </c>
      <c r="H4" s="369"/>
      <c r="I4" s="391"/>
      <c r="J4" s="392"/>
      <c r="K4" s="370">
        <v>82</v>
      </c>
      <c r="L4" s="371"/>
      <c r="M4" s="397"/>
      <c r="N4" s="398"/>
      <c r="O4" s="372">
        <v>133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50</v>
      </c>
      <c r="C6" s="211">
        <v>22</v>
      </c>
      <c r="D6" s="211">
        <v>12</v>
      </c>
      <c r="E6" s="211">
        <v>7</v>
      </c>
      <c r="F6" s="211">
        <v>8</v>
      </c>
      <c r="G6" s="211">
        <v>13</v>
      </c>
      <c r="H6" s="211">
        <v>15</v>
      </c>
      <c r="I6" s="211">
        <v>9</v>
      </c>
      <c r="J6" s="211">
        <v>9</v>
      </c>
      <c r="K6" s="211">
        <v>11</v>
      </c>
      <c r="L6" s="211">
        <v>12</v>
      </c>
      <c r="M6" s="211">
        <v>7</v>
      </c>
      <c r="N6" s="212"/>
      <c r="O6" s="192">
        <f t="shared" ref="O6:O21" si="0">IF(B6="","",SUM(C6:M6)-(N6))</f>
        <v>125</v>
      </c>
      <c r="P6" s="22" t="s">
        <v>125</v>
      </c>
      <c r="Q6" s="31">
        <f t="shared" ref="Q6:Q21" si="1">SUM(C6:E6)</f>
        <v>41</v>
      </c>
    </row>
    <row r="7" spans="1:81" ht="15.75" customHeight="1" x14ac:dyDescent="0.3">
      <c r="A7" s="18">
        <v>2</v>
      </c>
      <c r="B7" s="6">
        <v>108</v>
      </c>
      <c r="C7" s="8">
        <v>24</v>
      </c>
      <c r="D7" s="8">
        <v>15</v>
      </c>
      <c r="E7" s="8">
        <v>6</v>
      </c>
      <c r="F7" s="8">
        <v>9</v>
      </c>
      <c r="G7" s="8">
        <v>12</v>
      </c>
      <c r="H7" s="8">
        <v>14</v>
      </c>
      <c r="I7" s="8">
        <v>9</v>
      </c>
      <c r="J7" s="8">
        <v>9</v>
      </c>
      <c r="K7" s="8">
        <v>11</v>
      </c>
      <c r="L7" s="8">
        <v>12</v>
      </c>
      <c r="M7" s="8">
        <v>4</v>
      </c>
      <c r="N7" s="9"/>
      <c r="O7" s="192">
        <f t="shared" si="0"/>
        <v>125</v>
      </c>
      <c r="P7" s="22" t="s">
        <v>126</v>
      </c>
      <c r="Q7" s="31">
        <f t="shared" si="1"/>
        <v>45</v>
      </c>
      <c r="S7" s="364" t="s">
        <v>74</v>
      </c>
      <c r="T7" s="365"/>
      <c r="U7" s="55" t="s">
        <v>77</v>
      </c>
      <c r="V7" s="60">
        <v>158</v>
      </c>
    </row>
    <row r="8" spans="1:81" ht="15.75" customHeight="1" x14ac:dyDescent="0.3">
      <c r="A8" s="18">
        <v>3</v>
      </c>
      <c r="B8" s="6">
        <v>186</v>
      </c>
      <c r="C8" s="11">
        <v>19</v>
      </c>
      <c r="D8" s="11">
        <v>13</v>
      </c>
      <c r="E8" s="11">
        <v>9</v>
      </c>
      <c r="F8" s="11">
        <v>8</v>
      </c>
      <c r="G8" s="11">
        <v>15</v>
      </c>
      <c r="H8" s="11">
        <v>15</v>
      </c>
      <c r="I8" s="11">
        <v>9</v>
      </c>
      <c r="J8" s="11">
        <v>9</v>
      </c>
      <c r="K8" s="11">
        <v>11</v>
      </c>
      <c r="L8" s="11">
        <v>10</v>
      </c>
      <c r="M8" s="11">
        <v>7</v>
      </c>
      <c r="N8" s="11"/>
      <c r="O8" s="192">
        <f t="shared" si="0"/>
        <v>125</v>
      </c>
      <c r="P8" s="22" t="s">
        <v>128</v>
      </c>
      <c r="Q8" s="31">
        <f t="shared" si="1"/>
        <v>41</v>
      </c>
      <c r="S8" s="364" t="s">
        <v>75</v>
      </c>
      <c r="T8" s="365"/>
      <c r="U8" s="55" t="s">
        <v>77</v>
      </c>
      <c r="V8" s="60">
        <v>85</v>
      </c>
    </row>
    <row r="9" spans="1:81" ht="15.75" customHeight="1" x14ac:dyDescent="0.3">
      <c r="A9" s="18">
        <v>4</v>
      </c>
      <c r="B9" s="6">
        <v>94</v>
      </c>
      <c r="C9" s="11">
        <v>18</v>
      </c>
      <c r="D9" s="11">
        <v>12</v>
      </c>
      <c r="E9" s="11">
        <v>8</v>
      </c>
      <c r="F9" s="11">
        <v>9</v>
      </c>
      <c r="G9" s="11">
        <v>14</v>
      </c>
      <c r="H9" s="11">
        <v>13</v>
      </c>
      <c r="I9" s="11">
        <v>10</v>
      </c>
      <c r="J9" s="11">
        <v>9</v>
      </c>
      <c r="K9" s="11">
        <v>10</v>
      </c>
      <c r="L9" s="11">
        <v>11</v>
      </c>
      <c r="M9" s="11">
        <v>5</v>
      </c>
      <c r="N9" s="11"/>
      <c r="O9" s="192">
        <f t="shared" si="0"/>
        <v>119</v>
      </c>
      <c r="P9" s="22" t="s">
        <v>125</v>
      </c>
      <c r="Q9" s="31">
        <f t="shared" si="1"/>
        <v>38</v>
      </c>
      <c r="S9" s="364" t="s">
        <v>76</v>
      </c>
      <c r="T9" s="365"/>
      <c r="U9" s="55" t="s">
        <v>77</v>
      </c>
      <c r="V9" s="60">
        <v>39</v>
      </c>
    </row>
    <row r="10" spans="1:81" ht="15.75" customHeight="1" x14ac:dyDescent="0.3">
      <c r="A10" s="18">
        <v>5</v>
      </c>
      <c r="B10" s="6">
        <v>109</v>
      </c>
      <c r="C10" s="8">
        <v>22</v>
      </c>
      <c r="D10" s="8">
        <v>12</v>
      </c>
      <c r="E10" s="8">
        <v>6</v>
      </c>
      <c r="F10" s="8">
        <v>9</v>
      </c>
      <c r="G10" s="8">
        <v>12</v>
      </c>
      <c r="H10" s="8">
        <v>14</v>
      </c>
      <c r="I10" s="8">
        <v>9</v>
      </c>
      <c r="J10" s="8">
        <v>10</v>
      </c>
      <c r="K10" s="8">
        <v>11</v>
      </c>
      <c r="L10" s="8">
        <v>10</v>
      </c>
      <c r="M10" s="8">
        <v>4</v>
      </c>
      <c r="N10" s="9"/>
      <c r="O10" s="192">
        <f t="shared" si="0"/>
        <v>119</v>
      </c>
      <c r="P10" s="22" t="s">
        <v>126</v>
      </c>
      <c r="Q10" s="31">
        <f t="shared" si="1"/>
        <v>40</v>
      </c>
    </row>
    <row r="11" spans="1:81" ht="15.75" customHeight="1" x14ac:dyDescent="0.3">
      <c r="A11" s="18">
        <v>6</v>
      </c>
      <c r="B11" s="6" t="s">
        <v>202</v>
      </c>
      <c r="C11" s="11">
        <v>18</v>
      </c>
      <c r="D11" s="11">
        <v>14</v>
      </c>
      <c r="E11" s="11">
        <v>7</v>
      </c>
      <c r="F11" s="11">
        <v>9</v>
      </c>
      <c r="G11" s="11">
        <v>12</v>
      </c>
      <c r="H11" s="11">
        <v>13</v>
      </c>
      <c r="I11" s="11">
        <v>9</v>
      </c>
      <c r="J11" s="11">
        <v>10</v>
      </c>
      <c r="K11" s="11">
        <v>10</v>
      </c>
      <c r="L11" s="11">
        <v>12</v>
      </c>
      <c r="M11" s="11">
        <v>3</v>
      </c>
      <c r="N11" s="11"/>
      <c r="O11" s="192">
        <f t="shared" si="0"/>
        <v>117</v>
      </c>
      <c r="P11" s="22" t="s">
        <v>124</v>
      </c>
      <c r="Q11" s="31">
        <f t="shared" si="1"/>
        <v>39</v>
      </c>
    </row>
    <row r="12" spans="1:81" ht="15.75" customHeight="1" x14ac:dyDescent="0.3">
      <c r="A12" s="18">
        <v>7</v>
      </c>
      <c r="B12" s="6">
        <v>16</v>
      </c>
      <c r="C12" s="11">
        <v>20</v>
      </c>
      <c r="D12" s="11">
        <v>12</v>
      </c>
      <c r="E12" s="11">
        <v>8</v>
      </c>
      <c r="F12" s="11">
        <v>9</v>
      </c>
      <c r="G12" s="11">
        <v>10</v>
      </c>
      <c r="H12" s="11">
        <v>13</v>
      </c>
      <c r="I12" s="11">
        <v>9</v>
      </c>
      <c r="J12" s="11">
        <v>9</v>
      </c>
      <c r="K12" s="11">
        <v>11</v>
      </c>
      <c r="L12" s="11">
        <v>11</v>
      </c>
      <c r="M12" s="11">
        <v>5</v>
      </c>
      <c r="N12" s="11"/>
      <c r="O12" s="192">
        <f t="shared" si="0"/>
        <v>117</v>
      </c>
      <c r="P12" s="22" t="s">
        <v>125</v>
      </c>
      <c r="Q12" s="31">
        <f t="shared" si="1"/>
        <v>40</v>
      </c>
    </row>
    <row r="13" spans="1:81" ht="15.75" customHeight="1" x14ac:dyDescent="0.3">
      <c r="A13" s="18">
        <v>8</v>
      </c>
      <c r="B13" s="6">
        <v>123</v>
      </c>
      <c r="C13" s="8">
        <v>16</v>
      </c>
      <c r="D13" s="8">
        <v>15</v>
      </c>
      <c r="E13" s="8">
        <v>8</v>
      </c>
      <c r="F13" s="8">
        <v>8</v>
      </c>
      <c r="G13" s="8">
        <v>13</v>
      </c>
      <c r="H13" s="8">
        <v>13</v>
      </c>
      <c r="I13" s="8">
        <v>8</v>
      </c>
      <c r="J13" s="8">
        <v>8</v>
      </c>
      <c r="K13" s="8">
        <v>11</v>
      </c>
      <c r="L13" s="8">
        <v>12</v>
      </c>
      <c r="M13" s="8">
        <v>4</v>
      </c>
      <c r="N13" s="9"/>
      <c r="O13" s="192">
        <f t="shared" si="0"/>
        <v>116</v>
      </c>
      <c r="P13" s="22" t="s">
        <v>125</v>
      </c>
      <c r="Q13" s="31">
        <f t="shared" si="1"/>
        <v>39</v>
      </c>
    </row>
    <row r="14" spans="1:81" ht="15.75" customHeight="1" x14ac:dyDescent="0.3">
      <c r="A14" s="18">
        <v>9</v>
      </c>
      <c r="B14" s="6">
        <v>34</v>
      </c>
      <c r="C14" s="8">
        <v>22</v>
      </c>
      <c r="D14" s="8">
        <v>12</v>
      </c>
      <c r="E14" s="8">
        <v>6</v>
      </c>
      <c r="F14" s="8">
        <v>9</v>
      </c>
      <c r="G14" s="8">
        <v>12</v>
      </c>
      <c r="H14" s="8">
        <v>12</v>
      </c>
      <c r="I14" s="8">
        <v>9</v>
      </c>
      <c r="J14" s="8">
        <v>9</v>
      </c>
      <c r="K14" s="8">
        <v>10</v>
      </c>
      <c r="L14" s="8">
        <v>10</v>
      </c>
      <c r="M14" s="8">
        <v>4</v>
      </c>
      <c r="N14" s="9"/>
      <c r="O14" s="192">
        <f t="shared" si="0"/>
        <v>115</v>
      </c>
      <c r="P14" s="22" t="s">
        <v>127</v>
      </c>
      <c r="Q14" s="31">
        <f t="shared" si="1"/>
        <v>40</v>
      </c>
    </row>
    <row r="15" spans="1:81" ht="15.75" customHeight="1" x14ac:dyDescent="0.3">
      <c r="A15" s="18">
        <v>10</v>
      </c>
      <c r="B15" s="6">
        <v>149</v>
      </c>
      <c r="C15" s="8">
        <v>23</v>
      </c>
      <c r="D15" s="8">
        <v>13</v>
      </c>
      <c r="E15" s="8"/>
      <c r="F15" s="8">
        <v>9</v>
      </c>
      <c r="G15" s="8">
        <v>11</v>
      </c>
      <c r="H15" s="8">
        <v>13</v>
      </c>
      <c r="I15" s="8">
        <v>9</v>
      </c>
      <c r="J15" s="8">
        <v>9</v>
      </c>
      <c r="K15" s="8">
        <v>11</v>
      </c>
      <c r="L15" s="8">
        <v>10</v>
      </c>
      <c r="M15" s="8">
        <v>3</v>
      </c>
      <c r="N15" s="9"/>
      <c r="O15" s="192">
        <f t="shared" si="0"/>
        <v>111</v>
      </c>
      <c r="P15" s="22" t="s">
        <v>127</v>
      </c>
      <c r="Q15" s="31">
        <f t="shared" si="1"/>
        <v>36</v>
      </c>
    </row>
    <row r="16" spans="1:81" ht="15.75" customHeight="1" x14ac:dyDescent="0.3">
      <c r="A16" s="18">
        <v>11</v>
      </c>
      <c r="B16" s="6">
        <v>190</v>
      </c>
      <c r="C16" s="214">
        <v>15</v>
      </c>
      <c r="D16" s="214">
        <v>10</v>
      </c>
      <c r="E16" s="214">
        <v>6</v>
      </c>
      <c r="F16" s="214">
        <v>9</v>
      </c>
      <c r="G16" s="214">
        <v>13</v>
      </c>
      <c r="H16" s="214">
        <v>15</v>
      </c>
      <c r="I16" s="214">
        <v>9</v>
      </c>
      <c r="J16" s="214">
        <v>9</v>
      </c>
      <c r="K16" s="214">
        <v>10</v>
      </c>
      <c r="L16" s="214">
        <v>9</v>
      </c>
      <c r="M16" s="214">
        <v>3</v>
      </c>
      <c r="N16" s="214"/>
      <c r="O16" s="192">
        <f t="shared" si="0"/>
        <v>108</v>
      </c>
      <c r="P16" s="22" t="s">
        <v>128</v>
      </c>
      <c r="Q16" s="31">
        <f t="shared" si="1"/>
        <v>31</v>
      </c>
    </row>
    <row r="17" spans="1:20" ht="15.75" customHeight="1" x14ac:dyDescent="0.3">
      <c r="A17" s="18">
        <v>12</v>
      </c>
      <c r="B17" s="6">
        <v>125</v>
      </c>
      <c r="C17" s="214">
        <v>18</v>
      </c>
      <c r="D17" s="214">
        <v>11</v>
      </c>
      <c r="E17" s="214">
        <v>6</v>
      </c>
      <c r="F17" s="214">
        <v>8</v>
      </c>
      <c r="G17" s="214"/>
      <c r="H17" s="214">
        <v>13</v>
      </c>
      <c r="I17" s="214">
        <v>8</v>
      </c>
      <c r="J17" s="214">
        <v>8</v>
      </c>
      <c r="K17" s="214">
        <v>10</v>
      </c>
      <c r="L17" s="214">
        <v>11</v>
      </c>
      <c r="M17" s="214"/>
      <c r="N17" s="214"/>
      <c r="O17" s="192">
        <f t="shared" si="0"/>
        <v>93</v>
      </c>
      <c r="P17" s="22" t="s">
        <v>128</v>
      </c>
      <c r="Q17" s="31">
        <f t="shared" si="1"/>
        <v>35</v>
      </c>
      <c r="T17" s="1">
        <f>SUM(Q6,Q7,Q8,Q10,Q12,Q14,Q13,Q11)</f>
        <v>325</v>
      </c>
    </row>
    <row r="18" spans="1:20" ht="15.75" customHeight="1" x14ac:dyDescent="0.3">
      <c r="A18" s="18">
        <v>13</v>
      </c>
      <c r="B18" s="6" t="s">
        <v>205</v>
      </c>
      <c r="C18" s="211"/>
      <c r="D18" s="211"/>
      <c r="E18" s="211"/>
      <c r="F18" s="211">
        <v>9</v>
      </c>
      <c r="G18" s="211">
        <v>12</v>
      </c>
      <c r="H18" s="211">
        <v>12</v>
      </c>
      <c r="I18" s="211">
        <v>9</v>
      </c>
      <c r="J18" s="211">
        <v>9</v>
      </c>
      <c r="K18" s="211">
        <v>9</v>
      </c>
      <c r="L18" s="211">
        <v>9</v>
      </c>
      <c r="M18" s="211"/>
      <c r="N18" s="212"/>
      <c r="O18" s="192">
        <f t="shared" si="0"/>
        <v>69</v>
      </c>
      <c r="P18" s="22" t="s">
        <v>124</v>
      </c>
      <c r="Q18" s="31">
        <f t="shared" si="1"/>
        <v>0</v>
      </c>
    </row>
    <row r="19" spans="1:20" ht="15.75" customHeight="1" x14ac:dyDescent="0.3">
      <c r="A19" s="18">
        <v>14</v>
      </c>
      <c r="B19" s="6">
        <v>43</v>
      </c>
      <c r="C19" s="11" t="s">
        <v>159</v>
      </c>
      <c r="D19" s="11"/>
      <c r="E19" s="11"/>
      <c r="F19" s="11">
        <v>8</v>
      </c>
      <c r="G19" s="11"/>
      <c r="H19" s="11">
        <v>13</v>
      </c>
      <c r="I19" s="11">
        <v>8</v>
      </c>
      <c r="J19" s="11">
        <v>9</v>
      </c>
      <c r="K19" s="11">
        <v>10</v>
      </c>
      <c r="L19" s="11">
        <v>8</v>
      </c>
      <c r="M19" s="11"/>
      <c r="N19" s="11"/>
      <c r="O19" s="192">
        <f t="shared" si="0"/>
        <v>56</v>
      </c>
      <c r="P19" s="22" t="s">
        <v>128</v>
      </c>
      <c r="Q19" s="31">
        <f t="shared" si="1"/>
        <v>0</v>
      </c>
    </row>
    <row r="20" spans="1:20" ht="15.75" customHeight="1" x14ac:dyDescent="0.3">
      <c r="A20" s="18">
        <v>15</v>
      </c>
      <c r="B20" s="6" t="s">
        <v>204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>
        <f t="shared" si="0"/>
        <v>0</v>
      </c>
      <c r="P20" s="22" t="s">
        <v>124</v>
      </c>
      <c r="Q20" s="31">
        <f t="shared" si="1"/>
        <v>0</v>
      </c>
    </row>
    <row r="21" spans="1:20" ht="15.75" customHeight="1" x14ac:dyDescent="0.3">
      <c r="A21" s="18">
        <v>16</v>
      </c>
      <c r="B21" s="6" t="s">
        <v>206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>
        <f t="shared" si="0"/>
        <v>0</v>
      </c>
      <c r="P21" s="22" t="s">
        <v>124</v>
      </c>
      <c r="Q21" s="31">
        <f t="shared" si="1"/>
        <v>0</v>
      </c>
    </row>
    <row r="22" spans="1:20" ht="15.75" customHeight="1" x14ac:dyDescent="0.3">
      <c r="A22" s="18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92" t="str">
        <f t="shared" ref="O22:O45" si="2">IF(B22="","",SUM(C22:M22)-(N22))</f>
        <v/>
      </c>
      <c r="P22" s="54"/>
      <c r="Q22" s="31">
        <f t="shared" ref="Q22:Q45" si="3">SUM(C22:E22)</f>
        <v>0</v>
      </c>
    </row>
    <row r="23" spans="1:20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2"/>
        <v/>
      </c>
      <c r="P23" s="54"/>
      <c r="Q23" s="31">
        <f t="shared" si="3"/>
        <v>0</v>
      </c>
    </row>
    <row r="24" spans="1:20" ht="15.75" customHeight="1" x14ac:dyDescent="0.3">
      <c r="A24" s="18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92" t="str">
        <f t="shared" si="2"/>
        <v/>
      </c>
      <c r="P24" s="54"/>
      <c r="Q24" s="31">
        <f t="shared" si="3"/>
        <v>0</v>
      </c>
    </row>
    <row r="25" spans="1:20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2"/>
        <v/>
      </c>
      <c r="P25" s="54"/>
      <c r="Q25" s="31">
        <f t="shared" si="3"/>
        <v>0</v>
      </c>
    </row>
    <row r="26" spans="1:20" ht="15.75" customHeight="1" x14ac:dyDescent="0.3">
      <c r="A26" s="18"/>
      <c r="B26" s="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92" t="str">
        <f t="shared" si="2"/>
        <v/>
      </c>
      <c r="P26" s="54"/>
      <c r="Q26" s="31">
        <f t="shared" si="3"/>
        <v>0</v>
      </c>
    </row>
    <row r="27" spans="1:20" ht="15.75" customHeight="1" x14ac:dyDescent="0.3">
      <c r="A27" s="18"/>
      <c r="B27" s="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92" t="str">
        <f t="shared" si="2"/>
        <v/>
      </c>
      <c r="P27" s="54"/>
      <c r="Q27" s="31">
        <f t="shared" si="3"/>
        <v>0</v>
      </c>
    </row>
    <row r="28" spans="1:20" ht="15.75" customHeight="1" x14ac:dyDescent="0.3">
      <c r="A28" s="18"/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192" t="str">
        <f t="shared" si="2"/>
        <v/>
      </c>
      <c r="P28" s="54"/>
      <c r="Q28" s="31">
        <f t="shared" si="3"/>
        <v>0</v>
      </c>
    </row>
    <row r="29" spans="1:20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2"/>
        <v/>
      </c>
      <c r="P29" s="54"/>
      <c r="Q29" s="31">
        <f t="shared" si="3"/>
        <v>0</v>
      </c>
    </row>
    <row r="30" spans="1:20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2"/>
        <v/>
      </c>
      <c r="P30" s="21"/>
      <c r="Q30" s="31">
        <f t="shared" si="3"/>
        <v>0</v>
      </c>
    </row>
    <row r="31" spans="1:20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2"/>
        <v/>
      </c>
      <c r="P31" s="21"/>
      <c r="Q31" s="31">
        <f t="shared" si="3"/>
        <v>0</v>
      </c>
    </row>
    <row r="32" spans="1:20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54"/>
      <c r="Q32" s="31">
        <f t="shared" si="3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2"/>
        <v/>
      </c>
      <c r="P33" s="54"/>
      <c r="Q33" s="31">
        <f t="shared" si="3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2"/>
        <v/>
      </c>
      <c r="P34" s="54"/>
      <c r="Q34" s="31">
        <f t="shared" si="3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2"/>
        <v/>
      </c>
      <c r="P35" s="54"/>
      <c r="Q35" s="31">
        <f t="shared" si="3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54"/>
      <c r="Q36" s="31">
        <f t="shared" si="3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2"/>
        <v/>
      </c>
      <c r="P37" s="54"/>
      <c r="Q37" s="31">
        <f t="shared" si="3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2"/>
        <v/>
      </c>
      <c r="P38" s="54"/>
      <c r="Q38" s="31">
        <f t="shared" si="3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2"/>
        <v/>
      </c>
      <c r="P39" s="54"/>
      <c r="Q39" s="31">
        <f t="shared" si="3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54"/>
      <c r="Q40" s="31">
        <f t="shared" si="3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54"/>
      <c r="Q41" s="31">
        <f t="shared" si="3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54"/>
      <c r="Q42" s="31">
        <f t="shared" si="3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54"/>
      <c r="Q43" s="31">
        <f t="shared" si="3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2"/>
        <v/>
      </c>
      <c r="P44" s="54"/>
      <c r="Q44" s="31">
        <f t="shared" si="3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54"/>
      <c r="Q45" s="31">
        <f t="shared" si="3"/>
        <v>0</v>
      </c>
    </row>
  </sheetData>
  <sortState xmlns:xlrd2="http://schemas.microsoft.com/office/spreadsheetml/2017/richdata2" ref="B6:P21">
    <sortCondition descending="1" ref="O6:O21"/>
  </sortState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117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03" t="s">
        <v>118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12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0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356</v>
      </c>
      <c r="T3" s="412"/>
      <c r="U3" s="33">
        <f>SUM(O6:O13)</f>
        <v>356</v>
      </c>
      <c r="V3" s="412"/>
      <c r="W3" s="33">
        <f>SUM(O6:O11)</f>
        <v>356</v>
      </c>
      <c r="Y3" s="378" t="s">
        <v>132</v>
      </c>
      <c r="Z3" s="379"/>
      <c r="AA3" s="201">
        <v>0</v>
      </c>
      <c r="AB3" s="202">
        <f>SUM((AA1*4)+(AA2*2)+AA3)</f>
        <v>4</v>
      </c>
    </row>
    <row r="4" spans="1:81" ht="23.25" customHeight="1" x14ac:dyDescent="0.3">
      <c r="B4" s="381"/>
      <c r="C4" s="366">
        <v>48</v>
      </c>
      <c r="D4" s="367"/>
      <c r="E4" s="386"/>
      <c r="F4" s="368"/>
      <c r="G4" s="368">
        <v>60</v>
      </c>
      <c r="H4" s="369"/>
      <c r="I4" s="391"/>
      <c r="J4" s="392"/>
      <c r="K4" s="370">
        <v>27</v>
      </c>
      <c r="L4" s="371"/>
      <c r="M4" s="397"/>
      <c r="N4" s="398"/>
      <c r="O4" s="372">
        <v>24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12</v>
      </c>
      <c r="C6" s="11">
        <v>12</v>
      </c>
      <c r="D6" s="11">
        <v>9</v>
      </c>
      <c r="E6" s="11"/>
      <c r="F6" s="11">
        <v>7</v>
      </c>
      <c r="G6" s="11">
        <v>11</v>
      </c>
      <c r="H6" s="11">
        <v>15</v>
      </c>
      <c r="I6" s="11">
        <v>7</v>
      </c>
      <c r="J6" s="11">
        <v>7</v>
      </c>
      <c r="K6" s="11">
        <v>10</v>
      </c>
      <c r="L6" s="11">
        <v>10</v>
      </c>
      <c r="M6" s="11"/>
      <c r="N6" s="11"/>
      <c r="O6" s="192">
        <f t="shared" ref="O6:O45" si="0">IF(B6="","",SUM(C6:M6)-(N6))</f>
        <v>88</v>
      </c>
      <c r="P6" s="22" t="s">
        <v>125</v>
      </c>
      <c r="Q6" s="31">
        <f t="shared" ref="Q6:Q45" si="1">SUM(C6:E6)</f>
        <v>21</v>
      </c>
    </row>
    <row r="7" spans="1:81" ht="15.75" customHeight="1" x14ac:dyDescent="0.3">
      <c r="A7" s="18">
        <v>2</v>
      </c>
      <c r="B7" s="6">
        <v>23</v>
      </c>
      <c r="C7" s="11"/>
      <c r="D7" s="11"/>
      <c r="E7" s="11">
        <v>7</v>
      </c>
      <c r="F7" s="11">
        <v>9</v>
      </c>
      <c r="G7" s="11">
        <v>12</v>
      </c>
      <c r="H7" s="11">
        <v>15</v>
      </c>
      <c r="I7" s="11">
        <v>7</v>
      </c>
      <c r="J7" s="11">
        <v>8</v>
      </c>
      <c r="K7" s="11">
        <v>11</v>
      </c>
      <c r="L7" s="11">
        <v>9</v>
      </c>
      <c r="M7" s="11"/>
      <c r="N7" s="11"/>
      <c r="O7" s="192">
        <f t="shared" si="0"/>
        <v>78</v>
      </c>
      <c r="P7" s="22" t="s">
        <v>125</v>
      </c>
      <c r="Q7" s="31">
        <f t="shared" si="1"/>
        <v>7</v>
      </c>
      <c r="S7" s="364" t="s">
        <v>74</v>
      </c>
      <c r="T7" s="365"/>
      <c r="U7" s="86" t="s">
        <v>77</v>
      </c>
      <c r="V7" s="87"/>
    </row>
    <row r="8" spans="1:81" ht="15.75" customHeight="1" x14ac:dyDescent="0.3">
      <c r="A8" s="18">
        <v>3</v>
      </c>
      <c r="B8" s="6">
        <v>11</v>
      </c>
      <c r="C8" s="11">
        <v>12</v>
      </c>
      <c r="D8" s="11">
        <v>9</v>
      </c>
      <c r="E8" s="11">
        <v>7</v>
      </c>
      <c r="F8" s="11">
        <v>8</v>
      </c>
      <c r="G8" s="11">
        <v>12</v>
      </c>
      <c r="H8" s="11">
        <v>15</v>
      </c>
      <c r="I8" s="11">
        <v>8</v>
      </c>
      <c r="J8" s="11">
        <v>8</v>
      </c>
      <c r="K8" s="11">
        <v>11</v>
      </c>
      <c r="L8" s="11">
        <v>9</v>
      </c>
      <c r="M8" s="11">
        <v>3</v>
      </c>
      <c r="N8" s="11"/>
      <c r="O8" s="192">
        <f t="shared" si="0"/>
        <v>102</v>
      </c>
      <c r="P8" s="22" t="s">
        <v>125</v>
      </c>
      <c r="Q8" s="31">
        <f t="shared" si="1"/>
        <v>28</v>
      </c>
      <c r="S8" s="364" t="s">
        <v>75</v>
      </c>
      <c r="T8" s="365"/>
      <c r="U8" s="86" t="s">
        <v>77</v>
      </c>
      <c r="V8" s="87"/>
    </row>
    <row r="9" spans="1:81" ht="15.75" customHeight="1" x14ac:dyDescent="0.3">
      <c r="A9" s="18">
        <v>4</v>
      </c>
      <c r="B9" s="6">
        <v>17</v>
      </c>
      <c r="C9" s="8"/>
      <c r="D9" s="8">
        <v>9</v>
      </c>
      <c r="E9" s="8">
        <v>6</v>
      </c>
      <c r="F9" s="8">
        <v>9</v>
      </c>
      <c r="G9" s="8">
        <v>13</v>
      </c>
      <c r="H9" s="8">
        <v>15</v>
      </c>
      <c r="I9" s="8">
        <v>7</v>
      </c>
      <c r="J9" s="8">
        <v>8</v>
      </c>
      <c r="K9" s="8">
        <v>11</v>
      </c>
      <c r="L9" s="8">
        <v>10</v>
      </c>
      <c r="M9" s="8"/>
      <c r="N9" s="9"/>
      <c r="O9" s="192">
        <f t="shared" si="0"/>
        <v>88</v>
      </c>
      <c r="P9" s="22" t="s">
        <v>125</v>
      </c>
      <c r="Q9" s="31">
        <f t="shared" si="1"/>
        <v>15</v>
      </c>
      <c r="S9" s="364" t="s">
        <v>76</v>
      </c>
      <c r="T9" s="365"/>
      <c r="U9" s="86" t="s">
        <v>77</v>
      </c>
      <c r="V9" s="87"/>
    </row>
    <row r="10" spans="1:81" ht="15.75" customHeight="1" x14ac:dyDescent="0.3">
      <c r="A10" s="18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92" t="str">
        <f t="shared" si="0"/>
        <v/>
      </c>
      <c r="P10" s="22"/>
      <c r="Q10" s="31">
        <f t="shared" si="1"/>
        <v>0</v>
      </c>
    </row>
    <row r="11" spans="1:81" ht="15.75" customHeight="1" x14ac:dyDescent="0.3">
      <c r="A11" s="18"/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92" t="str">
        <f t="shared" si="0"/>
        <v/>
      </c>
      <c r="P11" s="22"/>
      <c r="Q11" s="31">
        <f t="shared" si="1"/>
        <v>0</v>
      </c>
    </row>
    <row r="12" spans="1:81" ht="15.75" customHeight="1" x14ac:dyDescent="0.3">
      <c r="A12" s="18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 t="str">
        <f t="shared" si="0"/>
        <v/>
      </c>
      <c r="P12" s="22"/>
      <c r="Q12" s="31">
        <f t="shared" si="1"/>
        <v>0</v>
      </c>
    </row>
    <row r="13" spans="1:81" ht="15.75" customHeight="1" x14ac:dyDescent="0.3">
      <c r="A13" s="18"/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92" t="str">
        <f t="shared" si="0"/>
        <v/>
      </c>
      <c r="P13" s="22"/>
      <c r="Q13" s="31">
        <f t="shared" si="1"/>
        <v>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92" t="str">
        <f t="shared" si="0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0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92" t="str">
        <f t="shared" si="0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si="1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78"/>
      <c r="Q23" s="31">
        <f t="shared" si="1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1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1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1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1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1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78"/>
      <c r="Q29" s="31">
        <f t="shared" si="1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78"/>
      <c r="Q30" s="31">
        <f t="shared" si="1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78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1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1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1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1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1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1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1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1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1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1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1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1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1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1"/>
        <v>0</v>
      </c>
    </row>
  </sheetData>
  <mergeCells count="29">
    <mergeCell ref="S8:T8"/>
    <mergeCell ref="S9:T9"/>
    <mergeCell ref="C4:D4"/>
    <mergeCell ref="G4:H4"/>
    <mergeCell ref="K4:L4"/>
    <mergeCell ref="O4:P4"/>
    <mergeCell ref="R4:R5"/>
    <mergeCell ref="T4:T5"/>
    <mergeCell ref="K3:L3"/>
    <mergeCell ref="M3:N4"/>
    <mergeCell ref="O3:P3"/>
    <mergeCell ref="Y3:Z3"/>
    <mergeCell ref="S7:T7"/>
    <mergeCell ref="A1:C1"/>
    <mergeCell ref="D1:K1"/>
    <mergeCell ref="Y1:Z1"/>
    <mergeCell ref="A2:C2"/>
    <mergeCell ref="D2:F2"/>
    <mergeCell ref="G2:I2"/>
    <mergeCell ref="J2:K2"/>
    <mergeCell ref="R2:R3"/>
    <mergeCell ref="T2:T3"/>
    <mergeCell ref="V2:V3"/>
    <mergeCell ref="Y2:Z2"/>
    <mergeCell ref="B3:B4"/>
    <mergeCell ref="C3:D3"/>
    <mergeCell ref="E3:F4"/>
    <mergeCell ref="G3:H3"/>
    <mergeCell ref="I3:J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79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03" t="s">
        <v>80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18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0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412</v>
      </c>
      <c r="T3" s="412"/>
      <c r="U3" s="33">
        <f>SUM(O6:O13)</f>
        <v>412</v>
      </c>
      <c r="V3" s="412"/>
      <c r="W3" s="33">
        <f>SUM(O6:O11)</f>
        <v>309</v>
      </c>
      <c r="Y3" s="378" t="s">
        <v>132</v>
      </c>
      <c r="Z3" s="379"/>
      <c r="AA3" s="201">
        <v>4</v>
      </c>
      <c r="AB3" s="202">
        <f>SUM((AA1*4)+(AA2*2)+AA3)</f>
        <v>8</v>
      </c>
    </row>
    <row r="4" spans="1:81" ht="23.25" customHeight="1" x14ac:dyDescent="0.3">
      <c r="B4" s="381"/>
      <c r="C4" s="366">
        <v>22</v>
      </c>
      <c r="D4" s="367"/>
      <c r="E4" s="386"/>
      <c r="F4" s="368"/>
      <c r="G4" s="368">
        <v>55</v>
      </c>
      <c r="H4" s="369"/>
      <c r="I4" s="391"/>
      <c r="J4" s="392"/>
      <c r="K4" s="370">
        <v>50</v>
      </c>
      <c r="L4" s="371"/>
      <c r="M4" s="397"/>
      <c r="N4" s="398"/>
      <c r="O4" s="372">
        <f>SUM(C7:C13)</f>
        <v>62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 t="s">
        <v>214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92">
        <f t="shared" ref="O6:O45" si="0">IF(B6="","",SUM(C6:M6)-(N6))</f>
        <v>0</v>
      </c>
      <c r="P6" s="22" t="s">
        <v>124</v>
      </c>
      <c r="Q6" s="31">
        <f t="shared" ref="Q6:Q17" si="1">SUM(C6:E6)</f>
        <v>0</v>
      </c>
    </row>
    <row r="7" spans="1:81" ht="15.75" customHeight="1" x14ac:dyDescent="0.3">
      <c r="A7" s="18">
        <v>2</v>
      </c>
      <c r="B7" s="6" t="s">
        <v>212</v>
      </c>
      <c r="C7" s="11">
        <v>15</v>
      </c>
      <c r="D7" s="11">
        <v>15</v>
      </c>
      <c r="E7" s="11">
        <v>7</v>
      </c>
      <c r="F7" s="11">
        <v>8</v>
      </c>
      <c r="G7" s="11"/>
      <c r="H7" s="11">
        <v>13</v>
      </c>
      <c r="I7" s="11">
        <v>9</v>
      </c>
      <c r="J7" s="11">
        <v>9</v>
      </c>
      <c r="K7" s="11">
        <v>11</v>
      </c>
      <c r="L7" s="11">
        <v>10</v>
      </c>
      <c r="M7" s="11"/>
      <c r="N7" s="11"/>
      <c r="O7" s="192">
        <f t="shared" si="0"/>
        <v>97</v>
      </c>
      <c r="P7" s="22" t="s">
        <v>124</v>
      </c>
      <c r="Q7" s="31">
        <f t="shared" si="1"/>
        <v>37</v>
      </c>
      <c r="S7" s="364" t="s">
        <v>74</v>
      </c>
      <c r="T7" s="365"/>
      <c r="U7" s="55" t="s">
        <v>77</v>
      </c>
      <c r="V7" s="60">
        <v>67</v>
      </c>
    </row>
    <row r="8" spans="1:81" ht="15.75" customHeight="1" x14ac:dyDescent="0.3">
      <c r="A8" s="18">
        <v>3</v>
      </c>
      <c r="B8" s="6" t="s">
        <v>215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92">
        <f t="shared" si="0"/>
        <v>0</v>
      </c>
      <c r="P8" s="22" t="s">
        <v>124</v>
      </c>
      <c r="Q8" s="31">
        <f t="shared" si="1"/>
        <v>0</v>
      </c>
      <c r="S8" s="364" t="s">
        <v>75</v>
      </c>
      <c r="T8" s="365"/>
      <c r="U8" s="55" t="s">
        <v>77</v>
      </c>
      <c r="V8" s="60">
        <v>0</v>
      </c>
    </row>
    <row r="9" spans="1:81" ht="15.75" customHeight="1" x14ac:dyDescent="0.3">
      <c r="A9" s="18">
        <v>4</v>
      </c>
      <c r="B9" s="6" t="s">
        <v>216</v>
      </c>
      <c r="C9" s="8">
        <v>18</v>
      </c>
      <c r="D9" s="8">
        <v>12</v>
      </c>
      <c r="E9" s="8">
        <v>6</v>
      </c>
      <c r="F9" s="8">
        <v>8</v>
      </c>
      <c r="G9" s="8">
        <v>10</v>
      </c>
      <c r="H9" s="8">
        <v>14</v>
      </c>
      <c r="I9" s="8">
        <v>11</v>
      </c>
      <c r="J9" s="8">
        <v>9</v>
      </c>
      <c r="K9" s="8">
        <v>10</v>
      </c>
      <c r="L9" s="8">
        <v>9</v>
      </c>
      <c r="M9" s="8">
        <v>3</v>
      </c>
      <c r="N9" s="9"/>
      <c r="O9" s="192">
        <f t="shared" si="0"/>
        <v>110</v>
      </c>
      <c r="P9" s="22" t="s">
        <v>124</v>
      </c>
      <c r="Q9" s="31">
        <f t="shared" si="1"/>
        <v>36</v>
      </c>
      <c r="S9" s="364" t="s">
        <v>76</v>
      </c>
      <c r="T9" s="365"/>
      <c r="U9" s="55" t="s">
        <v>77</v>
      </c>
      <c r="V9" s="60">
        <v>37</v>
      </c>
    </row>
    <row r="10" spans="1:81" ht="15.75" customHeight="1" x14ac:dyDescent="0.3">
      <c r="A10" s="18">
        <v>5</v>
      </c>
      <c r="B10" s="6">
        <v>22</v>
      </c>
      <c r="C10" s="11">
        <v>16</v>
      </c>
      <c r="D10" s="11">
        <v>12</v>
      </c>
      <c r="E10" s="11">
        <v>9</v>
      </c>
      <c r="F10" s="11">
        <v>9</v>
      </c>
      <c r="G10" s="11"/>
      <c r="H10" s="11">
        <v>15</v>
      </c>
      <c r="I10" s="11">
        <v>11</v>
      </c>
      <c r="J10" s="11">
        <v>11</v>
      </c>
      <c r="K10" s="11">
        <v>11</v>
      </c>
      <c r="L10" s="11">
        <v>8</v>
      </c>
      <c r="M10" s="11"/>
      <c r="N10" s="11"/>
      <c r="O10" s="192">
        <f t="shared" si="0"/>
        <v>102</v>
      </c>
      <c r="P10" s="22" t="s">
        <v>125</v>
      </c>
      <c r="Q10" s="31">
        <f t="shared" si="1"/>
        <v>37</v>
      </c>
    </row>
    <row r="11" spans="1:81" ht="15.75" customHeight="1" x14ac:dyDescent="0.3">
      <c r="A11" s="18">
        <v>6</v>
      </c>
      <c r="B11" s="6">
        <v>88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92">
        <f t="shared" si="0"/>
        <v>0</v>
      </c>
      <c r="P11" s="22" t="s">
        <v>125</v>
      </c>
      <c r="Q11" s="31">
        <f t="shared" si="1"/>
        <v>0</v>
      </c>
    </row>
    <row r="12" spans="1:81" ht="15.75" customHeight="1" x14ac:dyDescent="0.3">
      <c r="A12" s="18">
        <v>7</v>
      </c>
      <c r="B12" s="6">
        <v>72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>
        <f t="shared" si="0"/>
        <v>0</v>
      </c>
      <c r="P12" s="22" t="s">
        <v>125</v>
      </c>
      <c r="Q12" s="31">
        <f t="shared" si="1"/>
        <v>0</v>
      </c>
    </row>
    <row r="13" spans="1:81" ht="15.75" customHeight="1" x14ac:dyDescent="0.3">
      <c r="A13" s="18">
        <v>8</v>
      </c>
      <c r="B13" s="6">
        <v>42</v>
      </c>
      <c r="C13" s="11">
        <v>13</v>
      </c>
      <c r="D13" s="11">
        <v>11</v>
      </c>
      <c r="E13" s="11">
        <v>6</v>
      </c>
      <c r="F13" s="11">
        <v>8</v>
      </c>
      <c r="G13" s="11">
        <v>12</v>
      </c>
      <c r="H13" s="11">
        <v>13</v>
      </c>
      <c r="I13" s="11">
        <v>9</v>
      </c>
      <c r="J13" s="11">
        <v>10</v>
      </c>
      <c r="K13" s="11">
        <v>10</v>
      </c>
      <c r="L13" s="11">
        <v>8</v>
      </c>
      <c r="M13" s="11">
        <v>3</v>
      </c>
      <c r="N13" s="11"/>
      <c r="O13" s="192">
        <f t="shared" si="0"/>
        <v>103</v>
      </c>
      <c r="P13" s="22" t="s">
        <v>125</v>
      </c>
      <c r="Q13" s="31">
        <f t="shared" si="1"/>
        <v>30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92" t="str">
        <f t="shared" si="0"/>
        <v/>
      </c>
      <c r="P18" s="22"/>
      <c r="Q18" s="31">
        <f t="shared" ref="Q18:Q45" si="2">SUM(C18:E18)</f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0"/>
        <v/>
      </c>
      <c r="P19" s="22"/>
      <c r="Q19" s="31">
        <f t="shared" si="2"/>
        <v>0</v>
      </c>
    </row>
    <row r="20" spans="1:17" ht="15.75" customHeight="1" x14ac:dyDescent="0.3">
      <c r="A20" s="18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92" t="str">
        <f t="shared" si="0"/>
        <v/>
      </c>
      <c r="P20" s="22"/>
      <c r="Q20" s="31">
        <f t="shared" si="2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2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si="2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21"/>
      <c r="Q23" s="31">
        <f t="shared" si="2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2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2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2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2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2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21"/>
      <c r="Q29" s="31">
        <f t="shared" si="2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21"/>
      <c r="Q30" s="31">
        <f t="shared" si="2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21"/>
      <c r="Q31" s="31">
        <f t="shared" si="2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2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2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2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2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2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2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2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2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2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2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2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2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2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2"/>
        <v>0</v>
      </c>
    </row>
  </sheetData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112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0</v>
      </c>
    </row>
    <row r="2" spans="1:81" ht="15.75" customHeight="1" x14ac:dyDescent="0.3">
      <c r="A2" s="401" t="s">
        <v>30</v>
      </c>
      <c r="B2" s="402"/>
      <c r="C2" s="402"/>
      <c r="D2" s="403" t="s">
        <v>120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18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4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455</v>
      </c>
      <c r="T3" s="412"/>
      <c r="U3" s="33">
        <f>SUM(O6:O13)</f>
        <v>455</v>
      </c>
      <c r="V3" s="412"/>
      <c r="W3" s="33">
        <f>SUM(O6:O11)</f>
        <v>352</v>
      </c>
      <c r="Y3" s="378" t="s">
        <v>132</v>
      </c>
      <c r="Z3" s="379"/>
      <c r="AA3" s="201">
        <v>0</v>
      </c>
      <c r="AB3" s="202">
        <f>SUM((AA1*4)+(AA2*2)+AA3)</f>
        <v>8</v>
      </c>
    </row>
    <row r="4" spans="1:81" ht="23.25" customHeight="1" x14ac:dyDescent="0.3">
      <c r="B4" s="381"/>
      <c r="C4" s="366">
        <v>30</v>
      </c>
      <c r="D4" s="367"/>
      <c r="E4" s="386"/>
      <c r="F4" s="368"/>
      <c r="G4" s="368">
        <v>70</v>
      </c>
      <c r="H4" s="369"/>
      <c r="I4" s="391"/>
      <c r="J4" s="392"/>
      <c r="K4" s="370">
        <v>29</v>
      </c>
      <c r="L4" s="371"/>
      <c r="M4" s="397"/>
      <c r="N4" s="398"/>
      <c r="O4" s="372">
        <v>52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14</v>
      </c>
      <c r="C6" s="11">
        <v>16</v>
      </c>
      <c r="D6" s="11"/>
      <c r="E6" s="11"/>
      <c r="F6" s="11">
        <v>9</v>
      </c>
      <c r="G6" s="11">
        <v>11</v>
      </c>
      <c r="H6" s="11">
        <v>12</v>
      </c>
      <c r="I6" s="11">
        <v>9</v>
      </c>
      <c r="J6" s="11">
        <v>9</v>
      </c>
      <c r="K6" s="11">
        <v>10</v>
      </c>
      <c r="L6" s="11">
        <v>10</v>
      </c>
      <c r="M6" s="11"/>
      <c r="N6" s="11"/>
      <c r="O6" s="192">
        <f t="shared" ref="O6:O45" si="0">IF(B6="","",SUM(C6:M6)-(N6))</f>
        <v>86</v>
      </c>
      <c r="P6" s="22" t="s">
        <v>126</v>
      </c>
      <c r="Q6" s="31">
        <f t="shared" ref="Q6:Q45" si="1">SUM(C6:E6)</f>
        <v>16</v>
      </c>
    </row>
    <row r="7" spans="1:81" ht="15.75" customHeight="1" x14ac:dyDescent="0.3">
      <c r="A7" s="18">
        <v>2</v>
      </c>
      <c r="B7" s="6">
        <v>13</v>
      </c>
      <c r="C7" s="11">
        <v>18</v>
      </c>
      <c r="D7" s="11">
        <v>11</v>
      </c>
      <c r="E7" s="11">
        <v>7</v>
      </c>
      <c r="F7" s="11">
        <v>9</v>
      </c>
      <c r="G7" s="11"/>
      <c r="H7" s="11">
        <v>12</v>
      </c>
      <c r="I7" s="11">
        <v>9</v>
      </c>
      <c r="J7" s="11">
        <v>9</v>
      </c>
      <c r="K7" s="11">
        <v>10</v>
      </c>
      <c r="L7" s="11">
        <v>9</v>
      </c>
      <c r="M7" s="11"/>
      <c r="N7" s="11"/>
      <c r="O7" s="192">
        <f t="shared" si="0"/>
        <v>94</v>
      </c>
      <c r="P7" s="22" t="s">
        <v>126</v>
      </c>
      <c r="Q7" s="31">
        <f t="shared" si="1"/>
        <v>36</v>
      </c>
      <c r="S7" s="364" t="s">
        <v>74</v>
      </c>
      <c r="T7" s="365"/>
      <c r="U7" s="86" t="s">
        <v>77</v>
      </c>
      <c r="V7" s="87">
        <v>0</v>
      </c>
    </row>
    <row r="8" spans="1:81" ht="15.75" customHeight="1" x14ac:dyDescent="0.3">
      <c r="A8" s="18">
        <v>3</v>
      </c>
      <c r="B8" s="6">
        <v>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92">
        <f t="shared" si="0"/>
        <v>0</v>
      </c>
      <c r="P8" s="22" t="s">
        <v>127</v>
      </c>
      <c r="Q8" s="31">
        <f t="shared" si="1"/>
        <v>0</v>
      </c>
      <c r="S8" s="364" t="s">
        <v>75</v>
      </c>
      <c r="T8" s="365"/>
      <c r="U8" s="86" t="s">
        <v>77</v>
      </c>
      <c r="V8" s="87">
        <v>52</v>
      </c>
    </row>
    <row r="9" spans="1:81" ht="15.75" customHeight="1" x14ac:dyDescent="0.3">
      <c r="A9" s="18">
        <v>4</v>
      </c>
      <c r="B9" s="6">
        <v>17</v>
      </c>
      <c r="C9" s="8">
        <v>18</v>
      </c>
      <c r="D9" s="8">
        <v>11</v>
      </c>
      <c r="E9" s="8"/>
      <c r="F9" s="8"/>
      <c r="G9" s="8"/>
      <c r="H9" s="8">
        <v>11</v>
      </c>
      <c r="I9" s="8">
        <v>8</v>
      </c>
      <c r="J9" s="8">
        <v>8</v>
      </c>
      <c r="K9" s="8">
        <v>9</v>
      </c>
      <c r="L9" s="8"/>
      <c r="M9" s="8"/>
      <c r="N9" s="9"/>
      <c r="O9" s="192">
        <f t="shared" si="0"/>
        <v>65</v>
      </c>
      <c r="P9" s="22" t="s">
        <v>127</v>
      </c>
      <c r="Q9" s="31">
        <f t="shared" si="1"/>
        <v>29</v>
      </c>
      <c r="S9" s="364" t="s">
        <v>76</v>
      </c>
      <c r="T9" s="365"/>
      <c r="U9" s="86" t="s">
        <v>77</v>
      </c>
      <c r="V9" s="87">
        <v>0</v>
      </c>
    </row>
    <row r="10" spans="1:81" ht="15.75" customHeight="1" x14ac:dyDescent="0.3">
      <c r="A10" s="18">
        <v>5</v>
      </c>
      <c r="B10" s="6">
        <v>1</v>
      </c>
      <c r="C10" s="11"/>
      <c r="D10" s="11">
        <v>9</v>
      </c>
      <c r="E10" s="11">
        <v>7</v>
      </c>
      <c r="F10" s="11">
        <v>8</v>
      </c>
      <c r="G10" s="11"/>
      <c r="H10" s="11">
        <v>12</v>
      </c>
      <c r="I10" s="11">
        <v>8</v>
      </c>
      <c r="J10" s="11">
        <v>9</v>
      </c>
      <c r="K10" s="11">
        <v>9</v>
      </c>
      <c r="L10" s="11">
        <v>9</v>
      </c>
      <c r="M10" s="11"/>
      <c r="N10" s="11"/>
      <c r="O10" s="192">
        <f t="shared" si="0"/>
        <v>71</v>
      </c>
      <c r="P10" s="22" t="s">
        <v>156</v>
      </c>
      <c r="Q10" s="31">
        <f t="shared" si="1"/>
        <v>16</v>
      </c>
    </row>
    <row r="11" spans="1:81" ht="15.75" customHeight="1" x14ac:dyDescent="0.3">
      <c r="A11" s="18">
        <v>6</v>
      </c>
      <c r="B11" s="6">
        <v>4</v>
      </c>
      <c r="C11" s="11"/>
      <c r="D11" s="11"/>
      <c r="E11" s="11"/>
      <c r="F11" s="11">
        <v>8</v>
      </c>
      <c r="G11" s="11"/>
      <c r="H11" s="11">
        <v>11</v>
      </c>
      <c r="I11" s="11"/>
      <c r="J11" s="11"/>
      <c r="K11" s="11">
        <v>8</v>
      </c>
      <c r="L11" s="11">
        <v>9</v>
      </c>
      <c r="M11" s="11"/>
      <c r="N11" s="11"/>
      <c r="O11" s="192">
        <f t="shared" si="0"/>
        <v>36</v>
      </c>
      <c r="P11" s="22" t="s">
        <v>156</v>
      </c>
      <c r="Q11" s="31">
        <f t="shared" si="1"/>
        <v>0</v>
      </c>
    </row>
    <row r="12" spans="1:81" ht="15.75" customHeight="1" x14ac:dyDescent="0.3">
      <c r="A12" s="18">
        <v>7</v>
      </c>
      <c r="B12" s="6">
        <v>15</v>
      </c>
      <c r="C12" s="11"/>
      <c r="D12" s="11"/>
      <c r="E12" s="11"/>
      <c r="F12" s="11"/>
      <c r="G12" s="11">
        <v>9</v>
      </c>
      <c r="H12" s="11">
        <v>12</v>
      </c>
      <c r="I12" s="11">
        <v>8</v>
      </c>
      <c r="J12" s="11">
        <v>9</v>
      </c>
      <c r="K12" s="11">
        <v>9</v>
      </c>
      <c r="L12" s="11">
        <v>10</v>
      </c>
      <c r="M12" s="11"/>
      <c r="N12" s="11"/>
      <c r="O12" s="192">
        <f t="shared" si="0"/>
        <v>57</v>
      </c>
      <c r="P12" s="22" t="s">
        <v>157</v>
      </c>
      <c r="Q12" s="31">
        <f t="shared" si="1"/>
        <v>0</v>
      </c>
    </row>
    <row r="13" spans="1:81" ht="15.75" customHeight="1" x14ac:dyDescent="0.3">
      <c r="A13" s="18">
        <v>8</v>
      </c>
      <c r="B13" s="6">
        <v>18</v>
      </c>
      <c r="C13" s="11"/>
      <c r="D13" s="11"/>
      <c r="E13" s="11">
        <v>6</v>
      </c>
      <c r="F13" s="11"/>
      <c r="G13" s="11">
        <v>10</v>
      </c>
      <c r="H13" s="11">
        <v>11</v>
      </c>
      <c r="I13" s="11"/>
      <c r="J13" s="11"/>
      <c r="K13" s="11">
        <v>8</v>
      </c>
      <c r="L13" s="11">
        <v>11</v>
      </c>
      <c r="M13" s="11"/>
      <c r="N13" s="11"/>
      <c r="O13" s="192">
        <f t="shared" si="0"/>
        <v>46</v>
      </c>
      <c r="P13" s="22" t="s">
        <v>157</v>
      </c>
      <c r="Q13" s="31">
        <f t="shared" si="1"/>
        <v>6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  <c r="U14" s="1">
        <f>SUM(O6,O7,O10,O11)</f>
        <v>287</v>
      </c>
    </row>
    <row r="15" spans="1:81" ht="15.75" customHeight="1" x14ac:dyDescent="0.3">
      <c r="A15" s="18"/>
      <c r="B15" s="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92" t="str">
        <f t="shared" si="0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0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92" t="str">
        <f t="shared" si="0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si="1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78"/>
      <c r="Q23" s="31">
        <f t="shared" si="1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1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1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1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1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1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78"/>
      <c r="Q29" s="31">
        <f t="shared" si="1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78"/>
      <c r="Q30" s="31">
        <f t="shared" si="1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78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1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1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1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1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1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1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1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1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1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1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1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1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1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1"/>
        <v>0</v>
      </c>
    </row>
  </sheetData>
  <mergeCells count="29">
    <mergeCell ref="S8:T8"/>
    <mergeCell ref="S9:T9"/>
    <mergeCell ref="C4:D4"/>
    <mergeCell ref="G4:H4"/>
    <mergeCell ref="K4:L4"/>
    <mergeCell ref="O4:P4"/>
    <mergeCell ref="R4:R5"/>
    <mergeCell ref="T4:T5"/>
    <mergeCell ref="K3:L3"/>
    <mergeCell ref="M3:N4"/>
    <mergeCell ref="O3:P3"/>
    <mergeCell ref="Y3:Z3"/>
    <mergeCell ref="S7:T7"/>
    <mergeCell ref="A1:C1"/>
    <mergeCell ref="D1:K1"/>
    <mergeCell ref="Y1:Z1"/>
    <mergeCell ref="A2:C2"/>
    <mergeCell ref="D2:F2"/>
    <mergeCell ref="G2:I2"/>
    <mergeCell ref="J2:K2"/>
    <mergeCell ref="R2:R3"/>
    <mergeCell ref="T2:T3"/>
    <mergeCell ref="V2:V3"/>
    <mergeCell ref="Y2:Z2"/>
    <mergeCell ref="B3:B4"/>
    <mergeCell ref="C3:D3"/>
    <mergeCell ref="E3:F4"/>
    <mergeCell ref="G3:H3"/>
    <mergeCell ref="I3:J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147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0</v>
      </c>
    </row>
    <row r="2" spans="1:81" ht="15.75" customHeight="1" x14ac:dyDescent="0.3">
      <c r="A2" s="401" t="s">
        <v>30</v>
      </c>
      <c r="B2" s="402"/>
      <c r="C2" s="402"/>
      <c r="D2" s="403" t="s">
        <v>148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0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458</v>
      </c>
      <c r="T3" s="412"/>
      <c r="U3" s="33">
        <f>SUM(O6:O13)</f>
        <v>458</v>
      </c>
      <c r="V3" s="412"/>
      <c r="W3" s="33">
        <f>SUM(O6:O11)</f>
        <v>297</v>
      </c>
      <c r="Y3" s="378" t="s">
        <v>132</v>
      </c>
      <c r="Z3" s="379"/>
      <c r="AA3" s="201">
        <v>4</v>
      </c>
      <c r="AB3" s="202">
        <f>SUM((AA1*4)+(AA2*2)+AA3)</f>
        <v>8</v>
      </c>
    </row>
    <row r="4" spans="1:81" ht="23.25" customHeight="1" x14ac:dyDescent="0.3">
      <c r="B4" s="381"/>
      <c r="C4" s="366">
        <v>24</v>
      </c>
      <c r="D4" s="367"/>
      <c r="E4" s="386"/>
      <c r="F4" s="368"/>
      <c r="G4" s="368">
        <v>74</v>
      </c>
      <c r="H4" s="369"/>
      <c r="I4" s="391"/>
      <c r="J4" s="392"/>
      <c r="K4" s="370">
        <v>44</v>
      </c>
      <c r="L4" s="371"/>
      <c r="M4" s="397"/>
      <c r="N4" s="398"/>
      <c r="O4" s="372">
        <v>0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 t="s">
        <v>181</v>
      </c>
      <c r="C6" s="11"/>
      <c r="D6" s="11"/>
      <c r="E6" s="11"/>
      <c r="F6" s="11">
        <v>9</v>
      </c>
      <c r="G6" s="11">
        <v>12</v>
      </c>
      <c r="H6" s="11">
        <v>12</v>
      </c>
      <c r="I6" s="11">
        <v>8</v>
      </c>
      <c r="J6" s="11">
        <v>9</v>
      </c>
      <c r="K6" s="11">
        <v>10</v>
      </c>
      <c r="L6" s="11">
        <v>9</v>
      </c>
      <c r="M6" s="11"/>
      <c r="N6" s="11"/>
      <c r="O6" s="192">
        <f t="shared" ref="O6:O45" si="0">IF(B6="","",SUM(C6:M6)-(N6))</f>
        <v>69</v>
      </c>
      <c r="P6" s="22" t="s">
        <v>124</v>
      </c>
      <c r="Q6" s="31">
        <f t="shared" ref="Q6:Q21" si="1">SUM(C6:E6)</f>
        <v>0</v>
      </c>
    </row>
    <row r="7" spans="1:81" ht="15.75" customHeight="1" x14ac:dyDescent="0.3">
      <c r="A7" s="18">
        <v>2</v>
      </c>
      <c r="B7" s="6" t="s">
        <v>182</v>
      </c>
      <c r="C7" s="11"/>
      <c r="D7" s="11"/>
      <c r="E7" s="11"/>
      <c r="F7" s="11">
        <v>9</v>
      </c>
      <c r="G7" s="11"/>
      <c r="H7" s="11">
        <v>10</v>
      </c>
      <c r="I7" s="11">
        <v>8</v>
      </c>
      <c r="J7" s="11">
        <v>8</v>
      </c>
      <c r="K7" s="11">
        <v>9</v>
      </c>
      <c r="L7" s="11">
        <v>12</v>
      </c>
      <c r="M7" s="11"/>
      <c r="N7" s="11"/>
      <c r="O7" s="192">
        <f t="shared" si="0"/>
        <v>56</v>
      </c>
      <c r="P7" s="22" t="s">
        <v>124</v>
      </c>
      <c r="Q7" s="31">
        <f t="shared" si="1"/>
        <v>0</v>
      </c>
      <c r="S7" s="364" t="s">
        <v>74</v>
      </c>
      <c r="T7" s="365"/>
      <c r="U7" s="55" t="s">
        <v>77</v>
      </c>
      <c r="V7" s="60"/>
    </row>
    <row r="8" spans="1:81" ht="15.75" customHeight="1" x14ac:dyDescent="0.3">
      <c r="A8" s="18">
        <v>3</v>
      </c>
      <c r="B8" s="6" t="s">
        <v>183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92">
        <f t="shared" si="0"/>
        <v>0</v>
      </c>
      <c r="P8" s="22" t="s">
        <v>124</v>
      </c>
      <c r="Q8" s="31">
        <f t="shared" si="1"/>
        <v>0</v>
      </c>
      <c r="S8" s="364" t="s">
        <v>75</v>
      </c>
      <c r="T8" s="365"/>
      <c r="U8" s="55" t="s">
        <v>77</v>
      </c>
      <c r="V8" s="60">
        <v>35</v>
      </c>
    </row>
    <row r="9" spans="1:81" ht="15.75" customHeight="1" x14ac:dyDescent="0.3">
      <c r="A9" s="18">
        <v>4</v>
      </c>
      <c r="B9" s="6" t="s">
        <v>184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192">
        <f t="shared" si="0"/>
        <v>0</v>
      </c>
      <c r="P9" s="22" t="s">
        <v>124</v>
      </c>
      <c r="Q9" s="31">
        <f t="shared" si="1"/>
        <v>0</v>
      </c>
      <c r="S9" s="364" t="s">
        <v>76</v>
      </c>
      <c r="T9" s="365"/>
      <c r="U9" s="55" t="s">
        <v>77</v>
      </c>
      <c r="V9" s="60">
        <v>0</v>
      </c>
    </row>
    <row r="10" spans="1:81" ht="15.75" customHeight="1" x14ac:dyDescent="0.3">
      <c r="A10" s="18">
        <v>5</v>
      </c>
      <c r="B10" s="6">
        <v>35</v>
      </c>
      <c r="C10" s="11"/>
      <c r="D10" s="11">
        <v>11</v>
      </c>
      <c r="E10" s="11">
        <v>6</v>
      </c>
      <c r="F10" s="11">
        <v>9</v>
      </c>
      <c r="G10" s="11">
        <v>12</v>
      </c>
      <c r="H10" s="11">
        <v>14</v>
      </c>
      <c r="I10" s="11">
        <v>9</v>
      </c>
      <c r="J10" s="11">
        <v>9</v>
      </c>
      <c r="K10" s="11">
        <v>10</v>
      </c>
      <c r="L10" s="11">
        <v>10</v>
      </c>
      <c r="M10" s="11"/>
      <c r="N10" s="11"/>
      <c r="O10" s="192">
        <f t="shared" si="0"/>
        <v>90</v>
      </c>
      <c r="P10" s="22" t="s">
        <v>126</v>
      </c>
      <c r="Q10" s="31">
        <f t="shared" si="1"/>
        <v>17</v>
      </c>
    </row>
    <row r="11" spans="1:81" ht="15.75" customHeight="1" x14ac:dyDescent="0.3">
      <c r="A11" s="18">
        <v>6</v>
      </c>
      <c r="B11" s="6">
        <v>34</v>
      </c>
      <c r="C11" s="8"/>
      <c r="D11" s="8">
        <v>11</v>
      </c>
      <c r="E11" s="8">
        <v>7</v>
      </c>
      <c r="F11" s="8">
        <v>9</v>
      </c>
      <c r="G11" s="8"/>
      <c r="H11" s="8">
        <v>14</v>
      </c>
      <c r="I11" s="8">
        <v>9</v>
      </c>
      <c r="J11" s="8">
        <v>10</v>
      </c>
      <c r="K11" s="8">
        <v>11</v>
      </c>
      <c r="L11" s="8">
        <v>11</v>
      </c>
      <c r="M11" s="11"/>
      <c r="N11" s="11"/>
      <c r="O11" s="192">
        <f t="shared" si="0"/>
        <v>82</v>
      </c>
      <c r="P11" s="22" t="s">
        <v>126</v>
      </c>
      <c r="Q11" s="31">
        <f t="shared" si="1"/>
        <v>18</v>
      </c>
    </row>
    <row r="12" spans="1:81" ht="15.75" customHeight="1" x14ac:dyDescent="0.3">
      <c r="A12" s="18">
        <v>7</v>
      </c>
      <c r="B12" s="6">
        <v>118</v>
      </c>
      <c r="C12" s="11"/>
      <c r="D12" s="11">
        <v>10</v>
      </c>
      <c r="E12" s="11">
        <v>6</v>
      </c>
      <c r="F12" s="11">
        <v>9</v>
      </c>
      <c r="G12" s="11"/>
      <c r="H12" s="11">
        <v>14</v>
      </c>
      <c r="I12" s="11">
        <v>9</v>
      </c>
      <c r="J12" s="11">
        <v>10</v>
      </c>
      <c r="K12" s="11">
        <v>10</v>
      </c>
      <c r="L12" s="11">
        <v>10</v>
      </c>
      <c r="M12" s="11"/>
      <c r="N12" s="11"/>
      <c r="O12" s="192">
        <f t="shared" si="0"/>
        <v>78</v>
      </c>
      <c r="P12" s="22" t="s">
        <v>127</v>
      </c>
      <c r="Q12" s="31">
        <f t="shared" si="1"/>
        <v>16</v>
      </c>
    </row>
    <row r="13" spans="1:81" ht="15.75" customHeight="1" x14ac:dyDescent="0.3">
      <c r="A13" s="18">
        <v>8</v>
      </c>
      <c r="B13" s="6">
        <v>119</v>
      </c>
      <c r="C13" s="11"/>
      <c r="D13" s="11">
        <v>12</v>
      </c>
      <c r="E13" s="11">
        <v>7</v>
      </c>
      <c r="F13" s="11">
        <v>9</v>
      </c>
      <c r="G13" s="11"/>
      <c r="H13" s="11">
        <v>14</v>
      </c>
      <c r="I13" s="11">
        <v>9</v>
      </c>
      <c r="J13" s="11">
        <v>10</v>
      </c>
      <c r="K13" s="11">
        <v>11</v>
      </c>
      <c r="L13" s="11">
        <v>11</v>
      </c>
      <c r="M13" s="11"/>
      <c r="N13" s="11"/>
      <c r="O13" s="192">
        <f t="shared" si="0"/>
        <v>83</v>
      </c>
      <c r="P13" s="22" t="s">
        <v>127</v>
      </c>
      <c r="Q13" s="31">
        <f t="shared" si="1"/>
        <v>19</v>
      </c>
    </row>
    <row r="14" spans="1:81" ht="15.75" customHeight="1" x14ac:dyDescent="0.3">
      <c r="A14" s="18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 t="str">
        <f t="shared" si="0"/>
        <v/>
      </c>
      <c r="P15" s="22"/>
      <c r="Q15" s="31">
        <f t="shared" si="1"/>
        <v>0</v>
      </c>
      <c r="T15" s="1">
        <f>SUM(O10:O13)</f>
        <v>333</v>
      </c>
    </row>
    <row r="16" spans="1:81" ht="15.75" customHeight="1" x14ac:dyDescent="0.3">
      <c r="A16" s="18"/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0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92" t="str">
        <f t="shared" si="0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0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1"/>
        <v>0</v>
      </c>
    </row>
    <row r="22" spans="1:17" ht="15.75" customHeight="1" x14ac:dyDescent="0.3">
      <c r="A22" s="18">
        <v>17</v>
      </c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ref="Q22:Q45" si="2">SUM(C22:E22)</f>
        <v>0</v>
      </c>
    </row>
    <row r="23" spans="1:17" ht="15.75" customHeight="1" x14ac:dyDescent="0.3">
      <c r="A23" s="18">
        <v>18</v>
      </c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21"/>
      <c r="Q23" s="31">
        <f t="shared" si="2"/>
        <v>0</v>
      </c>
    </row>
    <row r="24" spans="1:17" ht="15.75" customHeight="1" x14ac:dyDescent="0.3">
      <c r="A24" s="18">
        <v>19</v>
      </c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2"/>
        <v>0</v>
      </c>
    </row>
    <row r="25" spans="1:17" ht="15.75" customHeight="1" x14ac:dyDescent="0.3">
      <c r="A25" s="18">
        <v>20</v>
      </c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2"/>
        <v>0</v>
      </c>
    </row>
    <row r="26" spans="1:17" ht="15.75" customHeight="1" x14ac:dyDescent="0.3">
      <c r="A26" s="18">
        <v>21</v>
      </c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2"/>
        <v>0</v>
      </c>
    </row>
    <row r="27" spans="1:17" ht="15.75" customHeight="1" x14ac:dyDescent="0.3">
      <c r="A27" s="18">
        <v>22</v>
      </c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2"/>
        <v>0</v>
      </c>
    </row>
    <row r="28" spans="1:17" ht="15.75" customHeight="1" x14ac:dyDescent="0.3">
      <c r="A28" s="18">
        <v>23</v>
      </c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2"/>
        <v>0</v>
      </c>
    </row>
    <row r="29" spans="1:17" ht="15.75" customHeight="1" x14ac:dyDescent="0.3">
      <c r="A29" s="18">
        <v>24</v>
      </c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21"/>
      <c r="Q29" s="31">
        <f t="shared" si="2"/>
        <v>0</v>
      </c>
    </row>
    <row r="30" spans="1:17" ht="15.75" customHeight="1" x14ac:dyDescent="0.3">
      <c r="A30" s="18">
        <v>25</v>
      </c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21"/>
      <c r="Q30" s="31">
        <f t="shared" si="2"/>
        <v>0</v>
      </c>
    </row>
    <row r="31" spans="1:17" ht="15.75" customHeight="1" x14ac:dyDescent="0.3">
      <c r="A31" s="18">
        <v>26</v>
      </c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21"/>
      <c r="Q31" s="31">
        <f t="shared" si="2"/>
        <v>0</v>
      </c>
    </row>
    <row r="32" spans="1:17" ht="15.75" customHeight="1" x14ac:dyDescent="0.3">
      <c r="A32" s="18">
        <v>27</v>
      </c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2"/>
        <v>0</v>
      </c>
    </row>
    <row r="33" spans="1:19" ht="15.75" customHeight="1" x14ac:dyDescent="0.3">
      <c r="A33" s="18">
        <v>28</v>
      </c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2"/>
        <v>0</v>
      </c>
    </row>
    <row r="34" spans="1:19" ht="15.75" customHeight="1" x14ac:dyDescent="0.3">
      <c r="A34" s="18">
        <v>29</v>
      </c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2"/>
        <v>0</v>
      </c>
    </row>
    <row r="35" spans="1:19" ht="15.75" customHeight="1" x14ac:dyDescent="0.3">
      <c r="A35" s="18">
        <v>30</v>
      </c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2"/>
        <v>0</v>
      </c>
    </row>
    <row r="36" spans="1:19" ht="15.75" customHeight="1" x14ac:dyDescent="0.3">
      <c r="A36" s="18">
        <v>31</v>
      </c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2"/>
        <v>0</v>
      </c>
      <c r="R36" s="32"/>
      <c r="S36" s="32"/>
    </row>
    <row r="37" spans="1:19" ht="15.75" customHeight="1" x14ac:dyDescent="0.3">
      <c r="A37" s="18">
        <v>32</v>
      </c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2"/>
        <v>0</v>
      </c>
    </row>
    <row r="38" spans="1:19" ht="15.75" customHeight="1" x14ac:dyDescent="0.3">
      <c r="A38" s="18">
        <v>33</v>
      </c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2"/>
        <v>0</v>
      </c>
    </row>
    <row r="39" spans="1:19" ht="15.75" customHeight="1" x14ac:dyDescent="0.3">
      <c r="A39" s="18">
        <v>34</v>
      </c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2"/>
        <v>0</v>
      </c>
    </row>
    <row r="40" spans="1:19" ht="15.75" customHeight="1" x14ac:dyDescent="0.3">
      <c r="A40" s="18">
        <v>35</v>
      </c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2"/>
        <v>0</v>
      </c>
    </row>
    <row r="41" spans="1:19" ht="15.75" customHeight="1" x14ac:dyDescent="0.3">
      <c r="A41" s="18">
        <v>36</v>
      </c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2"/>
        <v>0</v>
      </c>
    </row>
    <row r="42" spans="1:19" ht="15.75" customHeight="1" x14ac:dyDescent="0.3">
      <c r="A42" s="18">
        <v>37</v>
      </c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2"/>
        <v>0</v>
      </c>
    </row>
    <row r="43" spans="1:19" ht="15.75" customHeight="1" x14ac:dyDescent="0.3">
      <c r="A43" s="18">
        <v>38</v>
      </c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2"/>
        <v>0</v>
      </c>
    </row>
    <row r="44" spans="1:19" ht="15.75" customHeight="1" x14ac:dyDescent="0.3">
      <c r="A44" s="18">
        <v>39</v>
      </c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2"/>
        <v>0</v>
      </c>
    </row>
    <row r="45" spans="1:19" ht="15.75" customHeight="1" x14ac:dyDescent="0.3">
      <c r="A45" s="18">
        <v>40</v>
      </c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2"/>
        <v>0</v>
      </c>
    </row>
  </sheetData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158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0</v>
      </c>
    </row>
    <row r="2" spans="1:81" ht="15.75" customHeight="1" x14ac:dyDescent="0.3">
      <c r="A2" s="401" t="s">
        <v>30</v>
      </c>
      <c r="B2" s="402"/>
      <c r="C2" s="402"/>
      <c r="D2" s="403" t="s">
        <v>165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16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438</v>
      </c>
      <c r="T3" s="412"/>
      <c r="U3" s="33">
        <f>SUM(O6:O13)</f>
        <v>438</v>
      </c>
      <c r="V3" s="412"/>
      <c r="W3" s="33">
        <f>SUM(O6:O11)</f>
        <v>365</v>
      </c>
      <c r="Y3" s="378" t="s">
        <v>132</v>
      </c>
      <c r="Z3" s="379"/>
      <c r="AA3" s="201">
        <v>4</v>
      </c>
      <c r="AB3" s="202">
        <f>SUM((AA1*4)+(AA2*2)+AA3)</f>
        <v>8</v>
      </c>
    </row>
    <row r="4" spans="1:81" ht="23.25" customHeight="1" x14ac:dyDescent="0.3">
      <c r="B4" s="381"/>
      <c r="C4" s="366">
        <v>40</v>
      </c>
      <c r="D4" s="367"/>
      <c r="E4" s="386"/>
      <c r="F4" s="368"/>
      <c r="G4" s="368">
        <v>61</v>
      </c>
      <c r="H4" s="369"/>
      <c r="I4" s="391"/>
      <c r="J4" s="392"/>
      <c r="K4" s="370">
        <v>59</v>
      </c>
      <c r="L4" s="371"/>
      <c r="M4" s="397"/>
      <c r="N4" s="398"/>
      <c r="O4" s="372">
        <v>42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25</v>
      </c>
      <c r="C6" s="11">
        <v>14</v>
      </c>
      <c r="D6" s="11">
        <v>12</v>
      </c>
      <c r="E6" s="11"/>
      <c r="F6" s="11">
        <v>9</v>
      </c>
      <c r="G6" s="11"/>
      <c r="H6" s="11">
        <v>13</v>
      </c>
      <c r="I6" s="11">
        <v>9</v>
      </c>
      <c r="J6" s="11">
        <v>10</v>
      </c>
      <c r="K6" s="11">
        <v>10</v>
      </c>
      <c r="L6" s="11">
        <v>9</v>
      </c>
      <c r="M6" s="11"/>
      <c r="N6" s="11"/>
      <c r="O6" s="192">
        <f>IF(B6="","",SUM(C6:M6)-(N6))</f>
        <v>86</v>
      </c>
      <c r="P6" s="22" t="s">
        <v>126</v>
      </c>
      <c r="Q6" s="31">
        <f t="shared" ref="Q6:Q45" si="0">SUM(C6:E6)</f>
        <v>26</v>
      </c>
    </row>
    <row r="7" spans="1:81" ht="15.75" customHeight="1" x14ac:dyDescent="0.3">
      <c r="A7" s="18">
        <v>2</v>
      </c>
      <c r="B7" s="6">
        <v>37</v>
      </c>
      <c r="C7" s="8">
        <v>12</v>
      </c>
      <c r="D7" s="8">
        <v>15</v>
      </c>
      <c r="E7" s="8">
        <v>6</v>
      </c>
      <c r="F7" s="8">
        <v>9</v>
      </c>
      <c r="G7" s="8">
        <v>9</v>
      </c>
      <c r="H7" s="8">
        <v>12</v>
      </c>
      <c r="I7" s="8">
        <v>9</v>
      </c>
      <c r="J7" s="8">
        <v>10</v>
      </c>
      <c r="K7" s="8">
        <v>11</v>
      </c>
      <c r="L7" s="8">
        <v>9</v>
      </c>
      <c r="M7" s="11">
        <v>3</v>
      </c>
      <c r="N7" s="11"/>
      <c r="O7" s="192">
        <f>IF(B7="","",SUM(C7:M7)-(N7))</f>
        <v>105</v>
      </c>
      <c r="P7" s="22" t="s">
        <v>126</v>
      </c>
      <c r="Q7" s="31">
        <f t="shared" si="0"/>
        <v>33</v>
      </c>
      <c r="S7" s="364" t="s">
        <v>74</v>
      </c>
      <c r="T7" s="365"/>
      <c r="U7" s="86" t="s">
        <v>77</v>
      </c>
      <c r="V7" s="87">
        <v>0</v>
      </c>
    </row>
    <row r="8" spans="1:81" ht="15.75" customHeight="1" x14ac:dyDescent="0.3">
      <c r="A8" s="18">
        <v>3</v>
      </c>
      <c r="B8" s="6">
        <v>64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92">
        <f>IF(B8="","",SUM(C8:M8)-(N8))</f>
        <v>0</v>
      </c>
      <c r="P8" s="22" t="s">
        <v>127</v>
      </c>
      <c r="Q8" s="31">
        <f t="shared" si="0"/>
        <v>0</v>
      </c>
      <c r="S8" s="364" t="s">
        <v>75</v>
      </c>
      <c r="T8" s="365"/>
      <c r="U8" s="86" t="s">
        <v>77</v>
      </c>
      <c r="V8" s="87">
        <v>59</v>
      </c>
    </row>
    <row r="9" spans="1:81" ht="15.75" customHeight="1" x14ac:dyDescent="0.3">
      <c r="A9" s="18">
        <v>4</v>
      </c>
      <c r="B9" s="6">
        <v>34</v>
      </c>
      <c r="C9" s="11">
        <v>16</v>
      </c>
      <c r="D9" s="11">
        <v>12</v>
      </c>
      <c r="E9" s="11"/>
      <c r="F9" s="11">
        <v>9</v>
      </c>
      <c r="G9" s="11">
        <v>12</v>
      </c>
      <c r="H9" s="11">
        <v>13</v>
      </c>
      <c r="I9" s="11">
        <v>9</v>
      </c>
      <c r="J9" s="11">
        <v>10</v>
      </c>
      <c r="K9" s="11">
        <v>10</v>
      </c>
      <c r="L9" s="11">
        <v>9</v>
      </c>
      <c r="M9" s="11">
        <v>3</v>
      </c>
      <c r="N9" s="11"/>
      <c r="O9" s="192">
        <f>IF(B9="","",SUM(C9:M9)-(N9))</f>
        <v>103</v>
      </c>
      <c r="P9" s="22" t="s">
        <v>127</v>
      </c>
      <c r="Q9" s="31">
        <f t="shared" si="0"/>
        <v>28</v>
      </c>
      <c r="S9" s="364" t="s">
        <v>76</v>
      </c>
      <c r="T9" s="365"/>
      <c r="U9" s="86" t="s">
        <v>77</v>
      </c>
      <c r="V9" s="87">
        <v>10</v>
      </c>
    </row>
    <row r="10" spans="1:81" ht="15.75" customHeight="1" x14ac:dyDescent="0.3">
      <c r="A10" s="18">
        <v>5</v>
      </c>
      <c r="B10" s="6" t="s">
        <v>196</v>
      </c>
      <c r="C10" s="11"/>
      <c r="D10" s="11" t="s">
        <v>159</v>
      </c>
      <c r="E10" s="11"/>
      <c r="F10" s="11" t="s">
        <v>159</v>
      </c>
      <c r="G10" s="11" t="s">
        <v>159</v>
      </c>
      <c r="H10" s="11" t="s">
        <v>159</v>
      </c>
      <c r="I10" s="11" t="s">
        <v>159</v>
      </c>
      <c r="J10" s="11" t="s">
        <v>159</v>
      </c>
      <c r="K10" s="11" t="s">
        <v>159</v>
      </c>
      <c r="L10" s="11" t="s">
        <v>159</v>
      </c>
      <c r="M10" s="11"/>
      <c r="N10" s="11"/>
      <c r="O10" s="192">
        <f t="shared" ref="O10:O45" si="1">IF(B10="","",SUM(C10:M10)-(N10))</f>
        <v>0</v>
      </c>
      <c r="P10" s="22" t="s">
        <v>124</v>
      </c>
      <c r="Q10" s="31">
        <f t="shared" si="0"/>
        <v>0</v>
      </c>
    </row>
    <row r="11" spans="1:81" ht="15.75" customHeight="1" x14ac:dyDescent="0.3">
      <c r="A11" s="18">
        <v>6</v>
      </c>
      <c r="B11" s="6" t="s">
        <v>231</v>
      </c>
      <c r="C11" s="8"/>
      <c r="D11" s="8">
        <v>10</v>
      </c>
      <c r="E11" s="8"/>
      <c r="F11" s="8">
        <v>8</v>
      </c>
      <c r="G11" s="8">
        <v>9</v>
      </c>
      <c r="H11" s="8">
        <v>11</v>
      </c>
      <c r="I11" s="8">
        <v>8</v>
      </c>
      <c r="J11" s="8">
        <v>7</v>
      </c>
      <c r="K11" s="8">
        <v>10</v>
      </c>
      <c r="L11" s="8">
        <v>8</v>
      </c>
      <c r="M11" s="11"/>
      <c r="N11" s="11"/>
      <c r="O11" s="192">
        <f t="shared" si="1"/>
        <v>71</v>
      </c>
      <c r="P11" s="22" t="s">
        <v>124</v>
      </c>
      <c r="Q11" s="31">
        <f t="shared" si="0"/>
        <v>10</v>
      </c>
    </row>
    <row r="12" spans="1:81" ht="15.75" customHeight="1" x14ac:dyDescent="0.3">
      <c r="A12" s="18">
        <v>7</v>
      </c>
      <c r="B12" s="6" t="s">
        <v>232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>
        <f t="shared" si="1"/>
        <v>0</v>
      </c>
      <c r="P12" s="22" t="s">
        <v>124</v>
      </c>
      <c r="Q12" s="31">
        <f t="shared" si="0"/>
        <v>0</v>
      </c>
    </row>
    <row r="13" spans="1:81" ht="15.75" customHeight="1" x14ac:dyDescent="0.3">
      <c r="A13" s="18">
        <v>8</v>
      </c>
      <c r="B13" s="6" t="s">
        <v>233</v>
      </c>
      <c r="C13" s="11"/>
      <c r="D13" s="11">
        <v>10</v>
      </c>
      <c r="E13" s="11"/>
      <c r="F13" s="11">
        <v>8</v>
      </c>
      <c r="G13" s="11">
        <v>10</v>
      </c>
      <c r="H13" s="11">
        <v>12</v>
      </c>
      <c r="I13" s="11">
        <v>8</v>
      </c>
      <c r="J13" s="11">
        <v>8</v>
      </c>
      <c r="K13" s="11">
        <v>9</v>
      </c>
      <c r="L13" s="11">
        <v>8</v>
      </c>
      <c r="M13" s="11"/>
      <c r="N13" s="11"/>
      <c r="O13" s="192">
        <f t="shared" si="1"/>
        <v>73</v>
      </c>
      <c r="P13" s="22" t="s">
        <v>124</v>
      </c>
      <c r="Q13" s="31">
        <f t="shared" si="0"/>
        <v>10</v>
      </c>
    </row>
    <row r="14" spans="1:81" ht="15.75" customHeight="1" x14ac:dyDescent="0.3">
      <c r="A14" s="18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92" t="str">
        <f t="shared" si="1"/>
        <v/>
      </c>
      <c r="P14" s="22"/>
      <c r="Q14" s="31">
        <f t="shared" si="0"/>
        <v>0</v>
      </c>
    </row>
    <row r="15" spans="1:81" ht="15.75" customHeight="1" x14ac:dyDescent="0.3">
      <c r="A15" s="1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 t="str">
        <f t="shared" si="1"/>
        <v/>
      </c>
      <c r="P15" s="22"/>
      <c r="Q15" s="31">
        <f t="shared" si="0"/>
        <v>0</v>
      </c>
    </row>
    <row r="16" spans="1:81" ht="15.75" customHeight="1" x14ac:dyDescent="0.3">
      <c r="A16" s="18"/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 t="str">
        <f t="shared" si="1"/>
        <v/>
      </c>
      <c r="P16" s="22"/>
      <c r="Q16" s="31">
        <f t="shared" si="0"/>
        <v>0</v>
      </c>
    </row>
    <row r="17" spans="1:22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1"/>
        <v/>
      </c>
      <c r="P17" s="22"/>
      <c r="Q17" s="31">
        <f t="shared" si="0"/>
        <v>0</v>
      </c>
      <c r="V17" s="1">
        <f>SUM(O6:O9)</f>
        <v>294</v>
      </c>
    </row>
    <row r="18" spans="1:22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1"/>
        <v/>
      </c>
      <c r="P18" s="22"/>
      <c r="Q18" s="31">
        <f t="shared" si="0"/>
        <v>0</v>
      </c>
    </row>
    <row r="19" spans="1:22" ht="15.75" customHeight="1" x14ac:dyDescent="0.3">
      <c r="A19" s="18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92" t="str">
        <f t="shared" si="1"/>
        <v/>
      </c>
      <c r="P19" s="22"/>
      <c r="Q19" s="31">
        <f t="shared" si="0"/>
        <v>0</v>
      </c>
    </row>
    <row r="20" spans="1:22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1"/>
        <v/>
      </c>
      <c r="P20" s="22"/>
      <c r="Q20" s="31">
        <f t="shared" si="0"/>
        <v>0</v>
      </c>
    </row>
    <row r="21" spans="1:22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1"/>
        <v/>
      </c>
      <c r="P21" s="22"/>
      <c r="Q21" s="31">
        <f t="shared" si="0"/>
        <v>0</v>
      </c>
    </row>
    <row r="22" spans="1:22" ht="15.75" customHeight="1" x14ac:dyDescent="0.3">
      <c r="A22" s="18">
        <v>17</v>
      </c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1"/>
        <v/>
      </c>
      <c r="P22" s="54"/>
      <c r="Q22" s="31">
        <f t="shared" si="0"/>
        <v>0</v>
      </c>
    </row>
    <row r="23" spans="1:22" ht="15.75" customHeight="1" x14ac:dyDescent="0.3">
      <c r="A23" s="18">
        <v>18</v>
      </c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1"/>
        <v/>
      </c>
      <c r="P23" s="78"/>
      <c r="Q23" s="31">
        <f t="shared" si="0"/>
        <v>0</v>
      </c>
    </row>
    <row r="24" spans="1:22" ht="15.75" customHeight="1" x14ac:dyDescent="0.3">
      <c r="A24" s="18">
        <v>19</v>
      </c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1"/>
        <v/>
      </c>
      <c r="P24" s="54"/>
      <c r="Q24" s="31">
        <f t="shared" si="0"/>
        <v>0</v>
      </c>
    </row>
    <row r="25" spans="1:22" ht="15.75" customHeight="1" x14ac:dyDescent="0.3">
      <c r="A25" s="18">
        <v>20</v>
      </c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1"/>
        <v/>
      </c>
      <c r="P25" s="54"/>
      <c r="Q25" s="31">
        <f t="shared" si="0"/>
        <v>0</v>
      </c>
    </row>
    <row r="26" spans="1:22" ht="15.75" customHeight="1" x14ac:dyDescent="0.3">
      <c r="A26" s="18">
        <v>21</v>
      </c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1"/>
        <v/>
      </c>
      <c r="P26" s="54"/>
      <c r="Q26" s="31">
        <f t="shared" si="0"/>
        <v>0</v>
      </c>
    </row>
    <row r="27" spans="1:22" ht="15.75" customHeight="1" x14ac:dyDescent="0.3">
      <c r="A27" s="18">
        <v>22</v>
      </c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1"/>
        <v/>
      </c>
      <c r="P27" s="54"/>
      <c r="Q27" s="31">
        <f t="shared" si="0"/>
        <v>0</v>
      </c>
    </row>
    <row r="28" spans="1:22" ht="15.75" customHeight="1" x14ac:dyDescent="0.3">
      <c r="A28" s="18">
        <v>23</v>
      </c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1"/>
        <v/>
      </c>
      <c r="P28" s="54"/>
      <c r="Q28" s="31">
        <f t="shared" si="0"/>
        <v>0</v>
      </c>
    </row>
    <row r="29" spans="1:22" ht="15.75" customHeight="1" x14ac:dyDescent="0.3">
      <c r="A29" s="18">
        <v>24</v>
      </c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1"/>
        <v/>
      </c>
      <c r="P29" s="78"/>
      <c r="Q29" s="31">
        <f t="shared" si="0"/>
        <v>0</v>
      </c>
    </row>
    <row r="30" spans="1:22" ht="15.75" customHeight="1" x14ac:dyDescent="0.3">
      <c r="A30" s="18">
        <v>25</v>
      </c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1"/>
        <v/>
      </c>
      <c r="P30" s="78"/>
      <c r="Q30" s="31">
        <f t="shared" si="0"/>
        <v>0</v>
      </c>
    </row>
    <row r="31" spans="1:22" ht="15.75" customHeight="1" x14ac:dyDescent="0.3">
      <c r="A31" s="18">
        <v>26</v>
      </c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1"/>
        <v/>
      </c>
      <c r="P31" s="78"/>
      <c r="Q31" s="31">
        <f t="shared" si="0"/>
        <v>0</v>
      </c>
    </row>
    <row r="32" spans="1:22" ht="15.75" customHeight="1" x14ac:dyDescent="0.3">
      <c r="A32" s="18">
        <v>27</v>
      </c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1"/>
        <v/>
      </c>
      <c r="P32" s="54"/>
      <c r="Q32" s="31">
        <f t="shared" si="0"/>
        <v>0</v>
      </c>
    </row>
    <row r="33" spans="1:19" ht="15.75" customHeight="1" x14ac:dyDescent="0.3">
      <c r="A33" s="18">
        <v>28</v>
      </c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1"/>
        <v/>
      </c>
      <c r="P33" s="54"/>
      <c r="Q33" s="31">
        <f t="shared" si="0"/>
        <v>0</v>
      </c>
    </row>
    <row r="34" spans="1:19" ht="15.75" customHeight="1" x14ac:dyDescent="0.3">
      <c r="A34" s="18">
        <v>29</v>
      </c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1"/>
        <v/>
      </c>
      <c r="P34" s="54"/>
      <c r="Q34" s="31">
        <f t="shared" si="0"/>
        <v>0</v>
      </c>
    </row>
    <row r="35" spans="1:19" ht="15.75" customHeight="1" x14ac:dyDescent="0.3">
      <c r="A35" s="18">
        <v>30</v>
      </c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1"/>
        <v/>
      </c>
      <c r="P35" s="54"/>
      <c r="Q35" s="31">
        <f t="shared" si="0"/>
        <v>0</v>
      </c>
    </row>
    <row r="36" spans="1:19" ht="15.75" customHeight="1" x14ac:dyDescent="0.3">
      <c r="A36" s="18">
        <v>31</v>
      </c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1"/>
        <v/>
      </c>
      <c r="P36" s="54"/>
      <c r="Q36" s="31">
        <f t="shared" si="0"/>
        <v>0</v>
      </c>
      <c r="R36" s="32"/>
      <c r="S36" s="32"/>
    </row>
    <row r="37" spans="1:19" ht="15.75" customHeight="1" x14ac:dyDescent="0.3">
      <c r="A37" s="18">
        <v>32</v>
      </c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1"/>
        <v/>
      </c>
      <c r="P37" s="54"/>
      <c r="Q37" s="31">
        <f t="shared" si="0"/>
        <v>0</v>
      </c>
    </row>
    <row r="38" spans="1:19" ht="15.75" customHeight="1" x14ac:dyDescent="0.3">
      <c r="A38" s="18">
        <v>33</v>
      </c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1"/>
        <v/>
      </c>
      <c r="P38" s="54"/>
      <c r="Q38" s="31">
        <f t="shared" si="0"/>
        <v>0</v>
      </c>
    </row>
    <row r="39" spans="1:19" ht="15.75" customHeight="1" x14ac:dyDescent="0.3">
      <c r="A39" s="18">
        <v>34</v>
      </c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1"/>
        <v/>
      </c>
      <c r="P39" s="54"/>
      <c r="Q39" s="31">
        <f t="shared" si="0"/>
        <v>0</v>
      </c>
    </row>
    <row r="40" spans="1:19" ht="15.75" customHeight="1" x14ac:dyDescent="0.3">
      <c r="A40" s="18">
        <v>35</v>
      </c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1"/>
        <v/>
      </c>
      <c r="P40" s="54"/>
      <c r="Q40" s="31">
        <f t="shared" si="0"/>
        <v>0</v>
      </c>
    </row>
    <row r="41" spans="1:19" ht="15.75" customHeight="1" x14ac:dyDescent="0.3">
      <c r="A41" s="18">
        <v>36</v>
      </c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1"/>
        <v/>
      </c>
      <c r="P41" s="54"/>
      <c r="Q41" s="31">
        <f t="shared" si="0"/>
        <v>0</v>
      </c>
    </row>
    <row r="42" spans="1:19" ht="15.75" customHeight="1" x14ac:dyDescent="0.3">
      <c r="A42" s="18">
        <v>37</v>
      </c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1"/>
        <v/>
      </c>
      <c r="P42" s="54"/>
      <c r="Q42" s="31">
        <f t="shared" si="0"/>
        <v>0</v>
      </c>
    </row>
    <row r="43" spans="1:19" ht="15.75" customHeight="1" x14ac:dyDescent="0.3">
      <c r="A43" s="18">
        <v>38</v>
      </c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1"/>
        <v/>
      </c>
      <c r="P43" s="54"/>
      <c r="Q43" s="31">
        <f t="shared" si="0"/>
        <v>0</v>
      </c>
    </row>
    <row r="44" spans="1:19" ht="15.75" customHeight="1" x14ac:dyDescent="0.3">
      <c r="A44" s="18">
        <v>39</v>
      </c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1"/>
        <v/>
      </c>
      <c r="P44" s="54"/>
      <c r="Q44" s="31">
        <f t="shared" si="0"/>
        <v>0</v>
      </c>
    </row>
    <row r="45" spans="1:19" ht="15.75" customHeight="1" x14ac:dyDescent="0.3">
      <c r="A45" s="18">
        <v>40</v>
      </c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1"/>
        <v/>
      </c>
      <c r="P45" s="54"/>
      <c r="Q45" s="31">
        <f t="shared" si="0"/>
        <v>0</v>
      </c>
    </row>
  </sheetData>
  <mergeCells count="29">
    <mergeCell ref="S8:T8"/>
    <mergeCell ref="S9:T9"/>
    <mergeCell ref="C4:D4"/>
    <mergeCell ref="G4:H4"/>
    <mergeCell ref="K4:L4"/>
    <mergeCell ref="O4:P4"/>
    <mergeCell ref="R4:R5"/>
    <mergeCell ref="T4:T5"/>
    <mergeCell ref="K3:L3"/>
    <mergeCell ref="M3:N4"/>
    <mergeCell ref="O3:P3"/>
    <mergeCell ref="Y3:Z3"/>
    <mergeCell ref="S7:T7"/>
    <mergeCell ref="A1:C1"/>
    <mergeCell ref="D1:K1"/>
    <mergeCell ref="Y1:Z1"/>
    <mergeCell ref="A2:C2"/>
    <mergeCell ref="D2:F2"/>
    <mergeCell ref="G2:I2"/>
    <mergeCell ref="J2:K2"/>
    <mergeCell ref="R2:R3"/>
    <mergeCell ref="T2:T3"/>
    <mergeCell ref="V2:V3"/>
    <mergeCell ref="Y2:Z2"/>
    <mergeCell ref="B3:B4"/>
    <mergeCell ref="C3:D3"/>
    <mergeCell ref="E3:F4"/>
    <mergeCell ref="G3:H3"/>
    <mergeCell ref="I3:J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149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03" t="s">
        <v>150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19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748</v>
      </c>
      <c r="T3" s="412"/>
      <c r="U3" s="33">
        <f>SUM(O6:O13)</f>
        <v>748</v>
      </c>
      <c r="V3" s="412"/>
      <c r="W3" s="33">
        <f>SUM(O6:O11)</f>
        <v>660</v>
      </c>
      <c r="Y3" s="378" t="s">
        <v>132</v>
      </c>
      <c r="Z3" s="379"/>
      <c r="AA3" s="201">
        <v>0</v>
      </c>
      <c r="AB3" s="202">
        <f>SUM((AA1*4)+(AA2*2)+AA3)</f>
        <v>8</v>
      </c>
    </row>
    <row r="4" spans="1:81" ht="23.25" customHeight="1" x14ac:dyDescent="0.3">
      <c r="B4" s="381"/>
      <c r="C4" s="366">
        <v>63</v>
      </c>
      <c r="D4" s="367"/>
      <c r="E4" s="386"/>
      <c r="F4" s="368"/>
      <c r="G4" s="368">
        <v>81</v>
      </c>
      <c r="H4" s="369"/>
      <c r="I4" s="391"/>
      <c r="J4" s="392"/>
      <c r="K4" s="370">
        <v>63</v>
      </c>
      <c r="L4" s="371"/>
      <c r="M4" s="397"/>
      <c r="N4" s="398"/>
      <c r="O4" s="372">
        <v>103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59"/>
      <c r="T5" s="377"/>
      <c r="U5" s="59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5</v>
      </c>
      <c r="C6" s="11">
        <v>19</v>
      </c>
      <c r="D6" s="11">
        <v>11</v>
      </c>
      <c r="E6" s="11">
        <v>7</v>
      </c>
      <c r="F6" s="11">
        <v>8</v>
      </c>
      <c r="G6" s="11">
        <v>13</v>
      </c>
      <c r="H6" s="11">
        <v>15</v>
      </c>
      <c r="I6" s="11">
        <v>9</v>
      </c>
      <c r="J6" s="11">
        <v>10</v>
      </c>
      <c r="K6" s="11">
        <v>12</v>
      </c>
      <c r="L6" s="11">
        <v>10</v>
      </c>
      <c r="M6" s="11">
        <v>5</v>
      </c>
      <c r="N6" s="11"/>
      <c r="O6" s="192">
        <f t="shared" ref="O6:O13" si="0">IF(B6="","",SUM(C6:M6)-(N6))</f>
        <v>119</v>
      </c>
      <c r="P6" s="22" t="s">
        <v>125</v>
      </c>
      <c r="Q6" s="31">
        <f t="shared" ref="Q6:Q45" si="1">SUM(C6:E6)</f>
        <v>37</v>
      </c>
    </row>
    <row r="7" spans="1:81" ht="15.75" customHeight="1" x14ac:dyDescent="0.3">
      <c r="A7" s="18">
        <v>2</v>
      </c>
      <c r="B7" s="6">
        <v>4</v>
      </c>
      <c r="C7" s="11">
        <v>19</v>
      </c>
      <c r="D7" s="11">
        <v>10</v>
      </c>
      <c r="E7" s="11">
        <v>6</v>
      </c>
      <c r="F7" s="11">
        <v>8</v>
      </c>
      <c r="G7" s="11">
        <v>13</v>
      </c>
      <c r="H7" s="11">
        <v>15</v>
      </c>
      <c r="I7" s="11">
        <v>8</v>
      </c>
      <c r="J7" s="11">
        <v>10</v>
      </c>
      <c r="K7" s="11">
        <v>11</v>
      </c>
      <c r="L7" s="11">
        <v>10</v>
      </c>
      <c r="M7" s="11">
        <v>5</v>
      </c>
      <c r="N7" s="11"/>
      <c r="O7" s="192">
        <f t="shared" si="0"/>
        <v>115</v>
      </c>
      <c r="P7" s="22" t="s">
        <v>125</v>
      </c>
      <c r="Q7" s="31">
        <f t="shared" si="1"/>
        <v>35</v>
      </c>
      <c r="S7" s="364" t="s">
        <v>74</v>
      </c>
      <c r="T7" s="365"/>
      <c r="U7" s="86" t="s">
        <v>77</v>
      </c>
      <c r="V7" s="87">
        <v>141</v>
      </c>
    </row>
    <row r="8" spans="1:81" ht="15.75" customHeight="1" x14ac:dyDescent="0.3">
      <c r="A8" s="18">
        <v>3</v>
      </c>
      <c r="B8" s="6">
        <v>44</v>
      </c>
      <c r="C8" s="8">
        <v>18</v>
      </c>
      <c r="D8" s="204">
        <v>11</v>
      </c>
      <c r="E8" s="8">
        <v>6</v>
      </c>
      <c r="F8" s="8">
        <v>9</v>
      </c>
      <c r="G8" s="8">
        <v>13</v>
      </c>
      <c r="H8" s="8">
        <v>13</v>
      </c>
      <c r="I8" s="8">
        <v>9</v>
      </c>
      <c r="J8" s="8">
        <v>10</v>
      </c>
      <c r="K8" s="8">
        <v>11</v>
      </c>
      <c r="L8" s="8">
        <v>11</v>
      </c>
      <c r="M8" s="8">
        <v>4</v>
      </c>
      <c r="N8" s="9"/>
      <c r="O8" s="192">
        <f t="shared" si="0"/>
        <v>115</v>
      </c>
      <c r="P8" s="22" t="s">
        <v>125</v>
      </c>
      <c r="Q8" s="31">
        <f t="shared" si="1"/>
        <v>35</v>
      </c>
      <c r="S8" s="364" t="s">
        <v>75</v>
      </c>
      <c r="T8" s="365"/>
      <c r="U8" s="86" t="s">
        <v>77</v>
      </c>
      <c r="V8" s="87">
        <v>59</v>
      </c>
    </row>
    <row r="9" spans="1:81" ht="15.75" customHeight="1" x14ac:dyDescent="0.3">
      <c r="A9" s="18">
        <v>4</v>
      </c>
      <c r="B9" s="6">
        <v>28</v>
      </c>
      <c r="C9" s="8">
        <v>15</v>
      </c>
      <c r="D9" s="8">
        <v>11</v>
      </c>
      <c r="E9" s="8">
        <v>7</v>
      </c>
      <c r="F9" s="8">
        <v>9</v>
      </c>
      <c r="G9" s="8">
        <v>12</v>
      </c>
      <c r="H9" s="8">
        <v>13</v>
      </c>
      <c r="I9" s="8">
        <v>9</v>
      </c>
      <c r="J9" s="8">
        <v>9</v>
      </c>
      <c r="K9" s="8">
        <v>10</v>
      </c>
      <c r="L9" s="8">
        <v>12</v>
      </c>
      <c r="M9" s="8">
        <v>3</v>
      </c>
      <c r="N9" s="9"/>
      <c r="O9" s="192">
        <f t="shared" si="0"/>
        <v>110</v>
      </c>
      <c r="P9" s="22" t="s">
        <v>126</v>
      </c>
      <c r="Q9" s="31">
        <f t="shared" si="1"/>
        <v>33</v>
      </c>
      <c r="S9" s="364" t="s">
        <v>76</v>
      </c>
      <c r="T9" s="365"/>
      <c r="U9" s="86" t="s">
        <v>77</v>
      </c>
      <c r="V9" s="87">
        <v>0</v>
      </c>
    </row>
    <row r="10" spans="1:81" ht="15.75" customHeight="1" x14ac:dyDescent="0.3">
      <c r="A10" s="18">
        <v>5</v>
      </c>
      <c r="B10" s="6">
        <v>55</v>
      </c>
      <c r="C10" s="8">
        <v>18</v>
      </c>
      <c r="D10" s="8">
        <v>10</v>
      </c>
      <c r="E10" s="8">
        <v>6</v>
      </c>
      <c r="F10" s="8">
        <v>8</v>
      </c>
      <c r="G10" s="8">
        <v>12</v>
      </c>
      <c r="H10" s="8">
        <v>13</v>
      </c>
      <c r="I10" s="8">
        <v>9</v>
      </c>
      <c r="J10" s="8">
        <v>9</v>
      </c>
      <c r="K10" s="8">
        <v>11</v>
      </c>
      <c r="L10" s="8">
        <v>10</v>
      </c>
      <c r="M10" s="8">
        <v>4</v>
      </c>
      <c r="N10" s="9"/>
      <c r="O10" s="192">
        <f t="shared" si="0"/>
        <v>110</v>
      </c>
      <c r="P10" s="22" t="s">
        <v>125</v>
      </c>
      <c r="Q10" s="31">
        <f t="shared" si="1"/>
        <v>34</v>
      </c>
    </row>
    <row r="11" spans="1:81" ht="15.75" customHeight="1" x14ac:dyDescent="0.3">
      <c r="A11" s="18">
        <v>6</v>
      </c>
      <c r="B11" s="6">
        <v>16</v>
      </c>
      <c r="C11" s="8">
        <v>14</v>
      </c>
      <c r="D11" s="8">
        <v>10</v>
      </c>
      <c r="E11" s="8">
        <v>6</v>
      </c>
      <c r="F11" s="8">
        <v>9</v>
      </c>
      <c r="G11" s="8"/>
      <c r="H11" s="8">
        <v>12</v>
      </c>
      <c r="I11" s="8">
        <v>9</v>
      </c>
      <c r="J11" s="8">
        <v>10</v>
      </c>
      <c r="K11" s="8">
        <v>10</v>
      </c>
      <c r="L11" s="8">
        <v>11</v>
      </c>
      <c r="M11" s="8"/>
      <c r="N11" s="9"/>
      <c r="O11" s="192">
        <f t="shared" si="0"/>
        <v>91</v>
      </c>
      <c r="P11" s="22" t="s">
        <v>127</v>
      </c>
      <c r="Q11" s="31">
        <f t="shared" si="1"/>
        <v>30</v>
      </c>
    </row>
    <row r="12" spans="1:81" ht="15.75" customHeight="1" x14ac:dyDescent="0.3">
      <c r="A12" s="18">
        <v>7</v>
      </c>
      <c r="B12" s="6">
        <v>59</v>
      </c>
      <c r="C12" s="11">
        <v>14</v>
      </c>
      <c r="D12" s="11">
        <v>9</v>
      </c>
      <c r="E12" s="11">
        <v>6</v>
      </c>
      <c r="F12" s="11">
        <v>8</v>
      </c>
      <c r="G12" s="11"/>
      <c r="H12" s="11">
        <v>12</v>
      </c>
      <c r="I12" s="11">
        <v>9</v>
      </c>
      <c r="J12" s="11">
        <v>9</v>
      </c>
      <c r="K12" s="11">
        <v>10</v>
      </c>
      <c r="L12" s="11">
        <v>11</v>
      </c>
      <c r="M12" s="11"/>
      <c r="N12" s="11"/>
      <c r="O12" s="192">
        <f t="shared" si="0"/>
        <v>88</v>
      </c>
      <c r="P12" s="22" t="s">
        <v>127</v>
      </c>
      <c r="Q12" s="31">
        <f t="shared" si="1"/>
        <v>29</v>
      </c>
    </row>
    <row r="13" spans="1:81" ht="15.75" customHeight="1" x14ac:dyDescent="0.3">
      <c r="A13" s="18">
        <v>8</v>
      </c>
      <c r="B13" s="6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92">
        <f t="shared" si="0"/>
        <v>0</v>
      </c>
      <c r="P13" s="22" t="s">
        <v>126</v>
      </c>
      <c r="Q13" s="31">
        <f t="shared" si="1"/>
        <v>0</v>
      </c>
      <c r="T13" s="1">
        <f>SUM(O9,O11,O12,O13)</f>
        <v>289</v>
      </c>
    </row>
    <row r="14" spans="1:81" ht="15.75" customHeight="1" x14ac:dyDescent="0.3">
      <c r="A14" s="18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92" t="str">
        <f t="shared" ref="O14:O45" si="2">IF(B14="","",SUM(C14:M14)-(N14))</f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92" t="str">
        <f t="shared" si="2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92" t="str">
        <f t="shared" si="2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2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92" t="str">
        <f t="shared" si="2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2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2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192" t="str">
        <f t="shared" si="2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92" t="str">
        <f t="shared" si="2"/>
        <v/>
      </c>
      <c r="P22" s="54"/>
      <c r="Q22" s="31">
        <f t="shared" si="1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2"/>
        <v/>
      </c>
      <c r="P23" s="54"/>
      <c r="Q23" s="31">
        <f t="shared" si="1"/>
        <v>0</v>
      </c>
    </row>
    <row r="24" spans="1:17" ht="15.75" customHeight="1" x14ac:dyDescent="0.3">
      <c r="A24" s="18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92" t="str">
        <f t="shared" si="2"/>
        <v/>
      </c>
      <c r="P24" s="54"/>
      <c r="Q24" s="31">
        <f t="shared" si="1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2"/>
        <v/>
      </c>
      <c r="P25" s="54"/>
      <c r="Q25" s="31">
        <f t="shared" si="1"/>
        <v>0</v>
      </c>
    </row>
    <row r="26" spans="1:17" ht="15.75" customHeight="1" x14ac:dyDescent="0.3">
      <c r="A26" s="18"/>
      <c r="B26" s="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92" t="str">
        <f t="shared" si="2"/>
        <v/>
      </c>
      <c r="P26" s="78"/>
      <c r="Q26" s="31">
        <f t="shared" si="1"/>
        <v>0</v>
      </c>
    </row>
    <row r="27" spans="1:17" ht="15.75" customHeight="1" x14ac:dyDescent="0.3">
      <c r="A27" s="18"/>
      <c r="B27" s="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92" t="str">
        <f t="shared" si="2"/>
        <v/>
      </c>
      <c r="P27" s="78"/>
      <c r="Q27" s="31">
        <f t="shared" si="1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2"/>
        <v/>
      </c>
      <c r="P28" s="54"/>
      <c r="Q28" s="31">
        <f t="shared" si="1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2"/>
        <v/>
      </c>
      <c r="P29" s="54"/>
      <c r="Q29" s="31">
        <f t="shared" si="1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2"/>
        <v/>
      </c>
      <c r="P30" s="78"/>
      <c r="Q30" s="31">
        <f t="shared" si="1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2"/>
        <v/>
      </c>
      <c r="P31" s="78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54"/>
      <c r="Q32" s="31">
        <f t="shared" si="1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2"/>
        <v/>
      </c>
      <c r="P33" s="54"/>
      <c r="Q33" s="31">
        <f t="shared" si="1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2"/>
        <v/>
      </c>
      <c r="P34" s="54"/>
      <c r="Q34" s="31">
        <f t="shared" si="1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2"/>
        <v/>
      </c>
      <c r="P35" s="54"/>
      <c r="Q35" s="31">
        <f t="shared" si="1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54"/>
      <c r="Q36" s="31">
        <f t="shared" si="1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2"/>
        <v/>
      </c>
      <c r="P37" s="54"/>
      <c r="Q37" s="31">
        <f t="shared" si="1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2"/>
        <v/>
      </c>
      <c r="P38" s="54"/>
      <c r="Q38" s="31">
        <f t="shared" si="1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2"/>
        <v/>
      </c>
      <c r="P39" s="54"/>
      <c r="Q39" s="31">
        <f t="shared" si="1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54"/>
      <c r="Q40" s="31">
        <f t="shared" si="1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54"/>
      <c r="Q41" s="31">
        <f t="shared" si="1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54"/>
      <c r="Q42" s="31">
        <f t="shared" si="1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54"/>
      <c r="Q43" s="31">
        <f t="shared" si="1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2"/>
        <v/>
      </c>
      <c r="P44" s="54"/>
      <c r="Q44" s="31">
        <f t="shared" si="1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54"/>
      <c r="Q45" s="31">
        <f t="shared" si="1"/>
        <v>0</v>
      </c>
    </row>
  </sheetData>
  <mergeCells count="29">
    <mergeCell ref="Y1:Z1"/>
    <mergeCell ref="Y2:Z2"/>
    <mergeCell ref="Y3:Z3"/>
    <mergeCell ref="T4:T5"/>
    <mergeCell ref="S7:T7"/>
    <mergeCell ref="V2:V3"/>
    <mergeCell ref="K3:L3"/>
    <mergeCell ref="S9:T9"/>
    <mergeCell ref="O3:P3"/>
    <mergeCell ref="C4:D4"/>
    <mergeCell ref="G4:H4"/>
    <mergeCell ref="K4:L4"/>
    <mergeCell ref="O4:P4"/>
    <mergeCell ref="R4:R5"/>
    <mergeCell ref="R2:R3"/>
    <mergeCell ref="T2:T3"/>
    <mergeCell ref="M3:N4"/>
    <mergeCell ref="S8:T8"/>
    <mergeCell ref="B3:B4"/>
    <mergeCell ref="C3:D3"/>
    <mergeCell ref="E3:F4"/>
    <mergeCell ref="G3:H3"/>
    <mergeCell ref="I3:J4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122</v>
      </c>
      <c r="E1" s="403"/>
      <c r="F1" s="403"/>
      <c r="G1" s="403"/>
      <c r="H1" s="403"/>
      <c r="I1" s="404"/>
      <c r="J1" s="404"/>
      <c r="K1" s="405"/>
      <c r="L1" s="10">
        <v>16</v>
      </c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0</v>
      </c>
    </row>
    <row r="2" spans="1:81" ht="15.75" customHeight="1" x14ac:dyDescent="0.3">
      <c r="A2" s="401" t="s">
        <v>30</v>
      </c>
      <c r="B2" s="402"/>
      <c r="C2" s="402"/>
      <c r="D2" s="403" t="s">
        <v>123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20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0</v>
      </c>
      <c r="AB2" s="200" t="s">
        <v>131</v>
      </c>
    </row>
    <row r="3" spans="1:81" ht="25.5" customHeight="1" x14ac:dyDescent="0.25">
      <c r="B3" s="380" t="s">
        <v>35</v>
      </c>
      <c r="C3" s="382" t="s">
        <v>41</v>
      </c>
      <c r="D3" s="383"/>
      <c r="E3" s="384" t="s">
        <v>36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394</v>
      </c>
      <c r="T3" s="412"/>
      <c r="U3" s="33">
        <f>SUM(O6:O13)</f>
        <v>394</v>
      </c>
      <c r="V3" s="412"/>
      <c r="W3" s="33">
        <f>SUM(O6:O11)</f>
        <v>394</v>
      </c>
      <c r="Y3" s="378" t="s">
        <v>132</v>
      </c>
      <c r="Z3" s="379"/>
      <c r="AA3" s="201">
        <v>4</v>
      </c>
      <c r="AB3" s="202">
        <f>SUM((AA1*4)+(AA2*2)+AA3)</f>
        <v>4</v>
      </c>
    </row>
    <row r="4" spans="1:81" ht="23.25" customHeight="1" x14ac:dyDescent="0.3">
      <c r="B4" s="381"/>
      <c r="C4" s="366">
        <v>30</v>
      </c>
      <c r="D4" s="367"/>
      <c r="E4" s="386"/>
      <c r="F4" s="368"/>
      <c r="G4" s="368">
        <v>56</v>
      </c>
      <c r="H4" s="369"/>
      <c r="I4" s="391"/>
      <c r="J4" s="392"/>
      <c r="K4" s="370">
        <v>40</v>
      </c>
      <c r="L4" s="371"/>
      <c r="M4" s="397"/>
      <c r="N4" s="398"/>
      <c r="O4" s="372">
        <v>67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 t="s">
        <v>235</v>
      </c>
      <c r="C6" s="8">
        <v>15</v>
      </c>
      <c r="D6" s="8">
        <v>9</v>
      </c>
      <c r="E6" s="8">
        <v>6</v>
      </c>
      <c r="F6" s="8">
        <v>7</v>
      </c>
      <c r="G6" s="8">
        <v>11</v>
      </c>
      <c r="H6" s="8">
        <v>14</v>
      </c>
      <c r="I6" s="8">
        <v>8</v>
      </c>
      <c r="J6" s="8">
        <v>8</v>
      </c>
      <c r="K6" s="8">
        <v>9</v>
      </c>
      <c r="L6" s="8">
        <v>9</v>
      </c>
      <c r="M6" s="8"/>
      <c r="N6" s="11"/>
      <c r="O6" s="192">
        <f t="shared" ref="O6:O45" si="0">IF(B6="","",SUM(C6:M6)-(N6))</f>
        <v>96</v>
      </c>
      <c r="P6" s="22" t="s">
        <v>124</v>
      </c>
      <c r="Q6" s="31">
        <f t="shared" ref="Q6:Q21" si="1">SUM(C6:E6)</f>
        <v>30</v>
      </c>
    </row>
    <row r="7" spans="1:81" ht="15.75" customHeight="1" x14ac:dyDescent="0.3">
      <c r="A7" s="18">
        <v>2</v>
      </c>
      <c r="B7" s="6" t="s">
        <v>236</v>
      </c>
      <c r="C7" s="11">
        <v>18</v>
      </c>
      <c r="D7" s="11">
        <v>11</v>
      </c>
      <c r="E7" s="11">
        <v>7</v>
      </c>
      <c r="F7" s="11">
        <v>7</v>
      </c>
      <c r="G7" s="11"/>
      <c r="H7" s="11">
        <v>15</v>
      </c>
      <c r="I7" s="11">
        <v>8</v>
      </c>
      <c r="J7" s="11">
        <v>9</v>
      </c>
      <c r="K7" s="11">
        <v>10</v>
      </c>
      <c r="L7" s="11">
        <v>11</v>
      </c>
      <c r="M7" s="11"/>
      <c r="N7" s="11"/>
      <c r="O7" s="192">
        <f t="shared" si="0"/>
        <v>96</v>
      </c>
      <c r="P7" s="22" t="s">
        <v>124</v>
      </c>
      <c r="Q7" s="31">
        <f t="shared" si="1"/>
        <v>36</v>
      </c>
      <c r="S7" s="364" t="s">
        <v>74</v>
      </c>
      <c r="T7" s="365"/>
      <c r="U7" s="55" t="s">
        <v>77</v>
      </c>
      <c r="V7" s="60"/>
    </row>
    <row r="8" spans="1:81" ht="15.75" customHeight="1" x14ac:dyDescent="0.3">
      <c r="A8" s="18">
        <v>3</v>
      </c>
      <c r="B8" s="6" t="s">
        <v>237</v>
      </c>
      <c r="C8" s="11">
        <v>14</v>
      </c>
      <c r="D8" s="11">
        <v>10</v>
      </c>
      <c r="E8" s="11"/>
      <c r="F8" s="11">
        <v>8</v>
      </c>
      <c r="G8" s="11">
        <v>10</v>
      </c>
      <c r="H8" s="11">
        <v>14</v>
      </c>
      <c r="I8" s="11">
        <v>9</v>
      </c>
      <c r="J8" s="11">
        <v>8</v>
      </c>
      <c r="K8" s="11">
        <v>9</v>
      </c>
      <c r="L8" s="11">
        <v>9</v>
      </c>
      <c r="M8" s="11"/>
      <c r="N8" s="11"/>
      <c r="O8" s="192">
        <f t="shared" si="0"/>
        <v>91</v>
      </c>
      <c r="P8" s="22" t="s">
        <v>124</v>
      </c>
      <c r="Q8" s="31">
        <f t="shared" si="1"/>
        <v>24</v>
      </c>
      <c r="S8" s="364" t="s">
        <v>75</v>
      </c>
      <c r="T8" s="365"/>
      <c r="U8" s="55" t="s">
        <v>77</v>
      </c>
      <c r="V8" s="60"/>
    </row>
    <row r="9" spans="1:81" ht="15.75" customHeight="1" x14ac:dyDescent="0.3">
      <c r="A9" s="18">
        <v>4</v>
      </c>
      <c r="B9" s="6" t="s">
        <v>183</v>
      </c>
      <c r="C9" s="8">
        <v>20</v>
      </c>
      <c r="D9" s="8">
        <v>10</v>
      </c>
      <c r="E9" s="8">
        <v>8</v>
      </c>
      <c r="F9" s="8">
        <v>8</v>
      </c>
      <c r="G9" s="8">
        <v>9</v>
      </c>
      <c r="H9" s="8">
        <v>13</v>
      </c>
      <c r="I9" s="8">
        <v>10</v>
      </c>
      <c r="J9" s="8">
        <v>9</v>
      </c>
      <c r="K9" s="8">
        <v>10</v>
      </c>
      <c r="L9" s="8">
        <v>11</v>
      </c>
      <c r="M9" s="8">
        <v>3</v>
      </c>
      <c r="N9" s="11"/>
      <c r="O9" s="192">
        <f t="shared" si="0"/>
        <v>111</v>
      </c>
      <c r="P9" s="22" t="s">
        <v>124</v>
      </c>
      <c r="Q9" s="31">
        <f t="shared" si="1"/>
        <v>38</v>
      </c>
      <c r="S9" s="364" t="s">
        <v>76</v>
      </c>
      <c r="T9" s="365"/>
      <c r="U9" s="55" t="s">
        <v>77</v>
      </c>
      <c r="V9" s="60"/>
    </row>
    <row r="10" spans="1:81" ht="15.75" customHeight="1" x14ac:dyDescent="0.3">
      <c r="A10" s="18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92" t="str">
        <f t="shared" si="0"/>
        <v/>
      </c>
      <c r="P10" s="22"/>
      <c r="Q10" s="31">
        <f t="shared" si="1"/>
        <v>0</v>
      </c>
    </row>
    <row r="11" spans="1:81" ht="15.75" customHeight="1" x14ac:dyDescent="0.3">
      <c r="A11" s="18"/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92" t="str">
        <f t="shared" si="0"/>
        <v/>
      </c>
      <c r="P11" s="22"/>
      <c r="Q11" s="31">
        <f t="shared" si="1"/>
        <v>0</v>
      </c>
    </row>
    <row r="12" spans="1:81" ht="15.75" customHeight="1" x14ac:dyDescent="0.3">
      <c r="A12" s="18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 t="str">
        <f t="shared" si="0"/>
        <v/>
      </c>
      <c r="P12" s="22"/>
      <c r="Q12" s="31">
        <f t="shared" si="1"/>
        <v>0</v>
      </c>
    </row>
    <row r="13" spans="1:81" ht="15.75" customHeight="1" x14ac:dyDescent="0.3">
      <c r="A13" s="18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1"/>
      <c r="O13" s="192" t="str">
        <f t="shared" si="0"/>
        <v/>
      </c>
      <c r="P13" s="22"/>
      <c r="Q13" s="31">
        <f t="shared" si="1"/>
        <v>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9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92" t="str">
        <f t="shared" si="0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0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92" t="str">
        <f t="shared" si="0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ref="Q22:Q45" si="2">SUM(C22:E22)</f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21"/>
      <c r="Q23" s="31">
        <f t="shared" si="2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2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2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2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2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2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21"/>
      <c r="Q29" s="31">
        <f t="shared" si="2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21"/>
      <c r="Q30" s="31">
        <f t="shared" si="2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21"/>
      <c r="Q31" s="31">
        <f t="shared" si="2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2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2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2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2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2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2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2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2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2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2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2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2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2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2"/>
        <v>0</v>
      </c>
    </row>
  </sheetData>
  <mergeCells count="29">
    <mergeCell ref="Y1:Z1"/>
    <mergeCell ref="Y2:Z2"/>
    <mergeCell ref="Y3:Z3"/>
    <mergeCell ref="V2:V3"/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145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0</v>
      </c>
    </row>
    <row r="2" spans="1:81" ht="15.75" customHeight="1" x14ac:dyDescent="0.3">
      <c r="A2" s="401" t="s">
        <v>30</v>
      </c>
      <c r="B2" s="402"/>
      <c r="C2" s="402"/>
      <c r="D2" s="403" t="s">
        <v>146</v>
      </c>
      <c r="E2" s="403"/>
      <c r="F2" s="406"/>
      <c r="G2" s="407" t="s">
        <v>57</v>
      </c>
      <c r="H2" s="408"/>
      <c r="I2" s="408"/>
      <c r="J2" s="409" t="s">
        <v>65</v>
      </c>
      <c r="K2" s="410"/>
      <c r="L2" s="88"/>
      <c r="M2" s="89" t="s">
        <v>40</v>
      </c>
      <c r="N2" s="52"/>
      <c r="O2" s="52" t="s">
        <v>41</v>
      </c>
      <c r="P2" s="53">
        <f>MAX(C6:C45)</f>
        <v>15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353</v>
      </c>
      <c r="T3" s="412"/>
      <c r="U3" s="33">
        <f>SUM(O6:O13)</f>
        <v>353</v>
      </c>
      <c r="V3" s="412"/>
      <c r="W3" s="33">
        <f>SUM(O6:O11)</f>
        <v>353</v>
      </c>
      <c r="Y3" s="378" t="s">
        <v>132</v>
      </c>
      <c r="Z3" s="379"/>
      <c r="AA3" s="201">
        <v>0</v>
      </c>
      <c r="AB3" s="202">
        <f>SUM((AA1*4)+(AA2*2)+AA3)</f>
        <v>4</v>
      </c>
    </row>
    <row r="4" spans="1:81" ht="23.25" customHeight="1" x14ac:dyDescent="0.3">
      <c r="B4" s="381"/>
      <c r="C4" s="366">
        <v>0</v>
      </c>
      <c r="D4" s="367"/>
      <c r="E4" s="386"/>
      <c r="F4" s="368"/>
      <c r="G4" s="368">
        <v>46</v>
      </c>
      <c r="H4" s="369"/>
      <c r="I4" s="391"/>
      <c r="J4" s="392"/>
      <c r="K4" s="370">
        <v>39</v>
      </c>
      <c r="L4" s="371"/>
      <c r="M4" s="397"/>
      <c r="N4" s="398"/>
      <c r="O4" s="372">
        <v>56</v>
      </c>
      <c r="P4" s="373"/>
      <c r="R4" s="376"/>
      <c r="S4" s="57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420"/>
      <c r="S5" s="74"/>
      <c r="T5" s="420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17</v>
      </c>
      <c r="C6" s="11">
        <v>14</v>
      </c>
      <c r="D6" s="11">
        <v>10</v>
      </c>
      <c r="E6" s="11">
        <v>7</v>
      </c>
      <c r="F6" s="11">
        <v>9</v>
      </c>
      <c r="G6" s="11"/>
      <c r="H6" s="11">
        <v>12</v>
      </c>
      <c r="I6" s="11">
        <v>8</v>
      </c>
      <c r="J6" s="11">
        <v>10</v>
      </c>
      <c r="K6" s="11">
        <v>11</v>
      </c>
      <c r="L6" s="11">
        <v>9</v>
      </c>
      <c r="M6" s="11"/>
      <c r="N6" s="11"/>
      <c r="O6" s="192">
        <f t="shared" ref="O6:O45" si="0">IF(B6="","",SUM(C6:M6)-(N6))</f>
        <v>90</v>
      </c>
      <c r="P6" s="22" t="s">
        <v>126</v>
      </c>
      <c r="Q6" s="31">
        <f>SUM(C6:E6)</f>
        <v>31</v>
      </c>
    </row>
    <row r="7" spans="1:81" ht="15.75" customHeight="1" x14ac:dyDescent="0.3">
      <c r="A7" s="18">
        <v>2</v>
      </c>
      <c r="B7" s="6">
        <v>6</v>
      </c>
      <c r="C7" s="11">
        <v>15</v>
      </c>
      <c r="D7" s="11">
        <v>10</v>
      </c>
      <c r="E7" s="11">
        <v>7</v>
      </c>
      <c r="F7" s="11">
        <v>9</v>
      </c>
      <c r="G7" s="11"/>
      <c r="H7" s="11">
        <v>11</v>
      </c>
      <c r="I7" s="11">
        <v>9</v>
      </c>
      <c r="J7" s="11">
        <v>9</v>
      </c>
      <c r="K7" s="11">
        <v>9</v>
      </c>
      <c r="L7" s="11">
        <v>9</v>
      </c>
      <c r="M7" s="11"/>
      <c r="N7" s="11"/>
      <c r="O7" s="192">
        <f t="shared" si="0"/>
        <v>88</v>
      </c>
      <c r="P7" s="22" t="s">
        <v>126</v>
      </c>
      <c r="Q7" s="31">
        <f>SUM(C7:E7)</f>
        <v>32</v>
      </c>
      <c r="S7" s="364" t="s">
        <v>74</v>
      </c>
      <c r="T7" s="365"/>
      <c r="U7" s="55" t="s">
        <v>77</v>
      </c>
      <c r="V7" s="60">
        <v>0</v>
      </c>
    </row>
    <row r="8" spans="1:81" ht="15.75" customHeight="1" x14ac:dyDescent="0.3">
      <c r="A8" s="18">
        <v>3</v>
      </c>
      <c r="B8" s="6">
        <v>13</v>
      </c>
      <c r="C8" s="11">
        <v>12</v>
      </c>
      <c r="D8" s="11">
        <v>9</v>
      </c>
      <c r="E8" s="11">
        <v>6</v>
      </c>
      <c r="F8" s="11">
        <v>9</v>
      </c>
      <c r="G8" s="11"/>
      <c r="H8" s="11">
        <v>11</v>
      </c>
      <c r="I8" s="11">
        <v>8</v>
      </c>
      <c r="J8" s="11">
        <v>9</v>
      </c>
      <c r="K8" s="11">
        <v>10</v>
      </c>
      <c r="L8" s="11">
        <v>9</v>
      </c>
      <c r="M8" s="11"/>
      <c r="N8" s="11"/>
      <c r="O8" s="192">
        <f t="shared" si="0"/>
        <v>83</v>
      </c>
      <c r="P8" s="22" t="s">
        <v>127</v>
      </c>
      <c r="Q8" s="31">
        <f>SUM(C8:E8)</f>
        <v>27</v>
      </c>
      <c r="S8" s="364" t="s">
        <v>75</v>
      </c>
      <c r="T8" s="365"/>
      <c r="U8" s="55" t="s">
        <v>77</v>
      </c>
      <c r="V8" s="60">
        <v>63</v>
      </c>
    </row>
    <row r="9" spans="1:81" ht="15.75" customHeight="1" x14ac:dyDescent="0.3">
      <c r="A9" s="18">
        <v>4</v>
      </c>
      <c r="B9" s="6">
        <v>2</v>
      </c>
      <c r="C9" s="8">
        <v>15</v>
      </c>
      <c r="D9" s="8">
        <v>10</v>
      </c>
      <c r="E9" s="8">
        <v>7</v>
      </c>
      <c r="F9" s="8">
        <v>9</v>
      </c>
      <c r="G9" s="8"/>
      <c r="H9" s="8">
        <v>12</v>
      </c>
      <c r="I9" s="8">
        <v>9</v>
      </c>
      <c r="J9" s="8">
        <v>10</v>
      </c>
      <c r="K9" s="8">
        <v>11</v>
      </c>
      <c r="L9" s="8">
        <v>9</v>
      </c>
      <c r="M9" s="8"/>
      <c r="N9" s="9"/>
      <c r="O9" s="192">
        <f t="shared" si="0"/>
        <v>92</v>
      </c>
      <c r="P9" s="22" t="s">
        <v>127</v>
      </c>
      <c r="Q9" s="31">
        <f>SUM(C9:E9)</f>
        <v>32</v>
      </c>
      <c r="S9" s="364" t="s">
        <v>76</v>
      </c>
      <c r="T9" s="365"/>
      <c r="U9" s="55" t="s">
        <v>77</v>
      </c>
      <c r="V9" s="60">
        <v>0</v>
      </c>
    </row>
    <row r="10" spans="1:81" ht="15.75" customHeight="1" x14ac:dyDescent="0.3">
      <c r="A10" s="18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92" t="str">
        <f t="shared" si="0"/>
        <v/>
      </c>
      <c r="P10" s="22"/>
      <c r="Q10" s="31">
        <f t="shared" ref="Q10:Q45" si="1">SUM(C10:E10)</f>
        <v>0</v>
      </c>
    </row>
    <row r="11" spans="1:81" ht="15.75" customHeight="1" x14ac:dyDescent="0.3">
      <c r="A11" s="18"/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92" t="str">
        <f t="shared" si="0"/>
        <v/>
      </c>
      <c r="P11" s="22"/>
      <c r="Q11" s="31">
        <f t="shared" si="1"/>
        <v>0</v>
      </c>
    </row>
    <row r="12" spans="1:81" ht="15.75" customHeight="1" x14ac:dyDescent="0.3">
      <c r="A12" s="18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192" t="str">
        <f t="shared" si="0"/>
        <v/>
      </c>
      <c r="P12" s="22"/>
      <c r="Q12" s="31">
        <f t="shared" si="1"/>
        <v>0</v>
      </c>
    </row>
    <row r="13" spans="1:81" ht="15.75" customHeight="1" x14ac:dyDescent="0.3">
      <c r="A13" s="18"/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92" t="str">
        <f t="shared" si="0"/>
        <v/>
      </c>
      <c r="P13" s="22"/>
      <c r="Q13" s="31">
        <f t="shared" si="1"/>
        <v>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0"/>
        <v/>
      </c>
      <c r="P18" s="22"/>
      <c r="Q18" s="31">
        <f t="shared" si="1"/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0"/>
        <v/>
      </c>
      <c r="P19" s="22"/>
      <c r="Q19" s="31">
        <f t="shared" si="1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0"/>
        <v/>
      </c>
      <c r="P20" s="22"/>
      <c r="Q20" s="31">
        <f t="shared" si="1"/>
        <v>0</v>
      </c>
    </row>
    <row r="21" spans="1:17" ht="15.75" customHeight="1" x14ac:dyDescent="0.3">
      <c r="A21" s="18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192" t="str">
        <f t="shared" si="0"/>
        <v/>
      </c>
      <c r="P21" s="22"/>
      <c r="Q21" s="31">
        <f t="shared" si="1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si="1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21"/>
      <c r="Q23" s="31">
        <f t="shared" si="1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1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1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1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1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1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21"/>
      <c r="Q29" s="31">
        <f t="shared" si="1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21"/>
      <c r="Q30" s="31">
        <f t="shared" si="1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21"/>
      <c r="Q31" s="31">
        <f t="shared" si="1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1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1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1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1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1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1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1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1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1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1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1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1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1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1"/>
        <v>0</v>
      </c>
    </row>
  </sheetData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109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2</v>
      </c>
    </row>
    <row r="2" spans="1:81" ht="15.75" customHeight="1" x14ac:dyDescent="0.3">
      <c r="A2" s="401" t="s">
        <v>30</v>
      </c>
      <c r="B2" s="402"/>
      <c r="C2" s="402"/>
      <c r="D2" s="403" t="s">
        <v>110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80"/>
      <c r="M2" s="81" t="s">
        <v>40</v>
      </c>
      <c r="N2" s="82"/>
      <c r="O2" s="82" t="s">
        <v>41</v>
      </c>
      <c r="P2" s="83">
        <f>MAX(C6:C45)</f>
        <v>13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4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770</v>
      </c>
      <c r="T3" s="412"/>
      <c r="U3" s="33">
        <f>SUM(O6:O13)</f>
        <v>587</v>
      </c>
      <c r="V3" s="412"/>
      <c r="W3" s="33">
        <f>SUM(O6:O11)</f>
        <v>461</v>
      </c>
      <c r="Y3" s="378" t="s">
        <v>132</v>
      </c>
      <c r="Z3" s="379"/>
      <c r="AA3" s="201">
        <v>0</v>
      </c>
      <c r="AB3" s="202">
        <f>SUM((AA1*4)+(AA2*2)+AA3)</f>
        <v>16</v>
      </c>
    </row>
    <row r="4" spans="1:81" ht="23.25" customHeight="1" x14ac:dyDescent="0.3">
      <c r="B4" s="381"/>
      <c r="C4" s="366">
        <v>53</v>
      </c>
      <c r="D4" s="367"/>
      <c r="E4" s="386"/>
      <c r="F4" s="368"/>
      <c r="G4" s="368">
        <v>92</v>
      </c>
      <c r="H4" s="369"/>
      <c r="I4" s="391"/>
      <c r="J4" s="392"/>
      <c r="K4" s="370">
        <v>0</v>
      </c>
      <c r="L4" s="371"/>
      <c r="M4" s="397"/>
      <c r="N4" s="398"/>
      <c r="O4" s="372">
        <v>49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127</v>
      </c>
      <c r="C6" s="211">
        <v>12</v>
      </c>
      <c r="D6" s="211"/>
      <c r="E6" s="211">
        <v>6</v>
      </c>
      <c r="F6" s="211">
        <v>9</v>
      </c>
      <c r="G6" s="211">
        <v>9</v>
      </c>
      <c r="H6" s="211">
        <v>16</v>
      </c>
      <c r="I6" s="211">
        <v>9</v>
      </c>
      <c r="J6" s="211">
        <v>7</v>
      </c>
      <c r="K6" s="211">
        <v>11</v>
      </c>
      <c r="L6" s="211">
        <v>9</v>
      </c>
      <c r="M6" s="211"/>
      <c r="N6" s="212"/>
      <c r="O6" s="192">
        <f t="shared" ref="O6:O21" si="0">IF(B6="","",SUM(C6:M6)-(N6))</f>
        <v>88</v>
      </c>
      <c r="P6" s="22" t="s">
        <v>128</v>
      </c>
      <c r="Q6" s="31">
        <f t="shared" ref="Q6:Q45" si="1">SUM(C6:E6)</f>
        <v>18</v>
      </c>
    </row>
    <row r="7" spans="1:81" ht="15.75" customHeight="1" x14ac:dyDescent="0.3">
      <c r="A7" s="18">
        <v>2</v>
      </c>
      <c r="B7" s="6">
        <v>59</v>
      </c>
      <c r="C7" s="11">
        <v>12</v>
      </c>
      <c r="D7" s="11"/>
      <c r="E7" s="11"/>
      <c r="F7" s="11">
        <v>7</v>
      </c>
      <c r="G7" s="11">
        <v>10</v>
      </c>
      <c r="H7" s="11">
        <v>15</v>
      </c>
      <c r="I7" s="11">
        <v>8</v>
      </c>
      <c r="J7" s="11">
        <v>7</v>
      </c>
      <c r="K7" s="11">
        <v>10</v>
      </c>
      <c r="L7" s="11">
        <v>10</v>
      </c>
      <c r="M7" s="11"/>
      <c r="N7" s="11"/>
      <c r="O7" s="192">
        <f t="shared" si="0"/>
        <v>79</v>
      </c>
      <c r="P7" s="22" t="s">
        <v>128</v>
      </c>
      <c r="Q7" s="31">
        <f t="shared" si="1"/>
        <v>12</v>
      </c>
      <c r="S7" s="364" t="s">
        <v>74</v>
      </c>
      <c r="T7" s="365"/>
      <c r="U7" s="86" t="s">
        <v>77</v>
      </c>
      <c r="V7" s="87">
        <v>43</v>
      </c>
    </row>
    <row r="8" spans="1:81" ht="15.75" customHeight="1" x14ac:dyDescent="0.3">
      <c r="A8" s="18">
        <v>3</v>
      </c>
      <c r="B8" s="6">
        <v>77</v>
      </c>
      <c r="C8" s="11"/>
      <c r="D8" s="11"/>
      <c r="E8" s="11">
        <v>7</v>
      </c>
      <c r="F8" s="11">
        <v>8</v>
      </c>
      <c r="G8" s="11">
        <v>12</v>
      </c>
      <c r="H8" s="11">
        <v>13</v>
      </c>
      <c r="I8" s="11">
        <v>9</v>
      </c>
      <c r="J8" s="11">
        <v>8</v>
      </c>
      <c r="K8" s="11">
        <v>10</v>
      </c>
      <c r="L8" s="11">
        <v>9</v>
      </c>
      <c r="M8" s="11"/>
      <c r="N8" s="11"/>
      <c r="O8" s="192">
        <f t="shared" si="0"/>
        <v>76</v>
      </c>
      <c r="P8" s="22" t="s">
        <v>125</v>
      </c>
      <c r="Q8" s="31">
        <f t="shared" si="1"/>
        <v>7</v>
      </c>
      <c r="S8" s="364" t="s">
        <v>75</v>
      </c>
      <c r="T8" s="365"/>
      <c r="U8" s="86" t="s">
        <v>77</v>
      </c>
      <c r="V8" s="87">
        <v>19</v>
      </c>
    </row>
    <row r="9" spans="1:81" ht="15.75" customHeight="1" x14ac:dyDescent="0.3">
      <c r="A9" s="18">
        <v>4</v>
      </c>
      <c r="B9" s="6">
        <v>21</v>
      </c>
      <c r="C9" s="11"/>
      <c r="D9" s="11"/>
      <c r="E9" s="11">
        <v>7</v>
      </c>
      <c r="F9" s="11">
        <v>7</v>
      </c>
      <c r="G9" s="11">
        <v>12</v>
      </c>
      <c r="H9" s="11">
        <v>13</v>
      </c>
      <c r="I9" s="11">
        <v>8</v>
      </c>
      <c r="J9" s="11">
        <v>9</v>
      </c>
      <c r="K9" s="11">
        <v>10</v>
      </c>
      <c r="L9" s="11">
        <v>9</v>
      </c>
      <c r="M9" s="11"/>
      <c r="N9" s="11"/>
      <c r="O9" s="192">
        <f t="shared" si="0"/>
        <v>75</v>
      </c>
      <c r="P9" s="22" t="s">
        <v>125</v>
      </c>
      <c r="Q9" s="31">
        <f t="shared" si="1"/>
        <v>7</v>
      </c>
      <c r="S9" s="364" t="s">
        <v>76</v>
      </c>
      <c r="T9" s="365"/>
      <c r="U9" s="86" t="s">
        <v>77</v>
      </c>
      <c r="V9" s="87">
        <v>0</v>
      </c>
    </row>
    <row r="10" spans="1:81" ht="15.75" customHeight="1" x14ac:dyDescent="0.3">
      <c r="A10" s="18">
        <v>5</v>
      </c>
      <c r="B10" s="6">
        <v>15</v>
      </c>
      <c r="C10" s="214">
        <v>13</v>
      </c>
      <c r="D10" s="214"/>
      <c r="E10" s="214"/>
      <c r="F10" s="214">
        <v>8</v>
      </c>
      <c r="G10" s="214"/>
      <c r="H10" s="214">
        <v>16</v>
      </c>
      <c r="I10" s="214">
        <v>7</v>
      </c>
      <c r="J10" s="214">
        <v>8</v>
      </c>
      <c r="K10" s="214">
        <v>11</v>
      </c>
      <c r="L10" s="214">
        <v>11</v>
      </c>
      <c r="M10" s="214"/>
      <c r="N10" s="214"/>
      <c r="O10" s="192">
        <f t="shared" si="0"/>
        <v>74</v>
      </c>
      <c r="P10" s="22" t="s">
        <v>128</v>
      </c>
      <c r="Q10" s="31">
        <f t="shared" si="1"/>
        <v>13</v>
      </c>
    </row>
    <row r="11" spans="1:81" ht="15.75" customHeight="1" x14ac:dyDescent="0.3">
      <c r="A11" s="18">
        <v>6</v>
      </c>
      <c r="B11" s="6">
        <v>2</v>
      </c>
      <c r="C11" s="211"/>
      <c r="D11" s="211"/>
      <c r="E11" s="211"/>
      <c r="F11" s="211">
        <v>8</v>
      </c>
      <c r="G11" s="211">
        <v>10</v>
      </c>
      <c r="H11" s="211">
        <v>15</v>
      </c>
      <c r="I11" s="211">
        <v>9</v>
      </c>
      <c r="J11" s="211">
        <v>8</v>
      </c>
      <c r="K11" s="211">
        <v>10</v>
      </c>
      <c r="L11" s="211">
        <v>9</v>
      </c>
      <c r="M11" s="211"/>
      <c r="N11" s="212"/>
      <c r="O11" s="192">
        <f t="shared" si="0"/>
        <v>69</v>
      </c>
      <c r="P11" s="22" t="s">
        <v>128</v>
      </c>
      <c r="Q11" s="31">
        <f t="shared" si="1"/>
        <v>0</v>
      </c>
    </row>
    <row r="12" spans="1:81" ht="15.75" customHeight="1" x14ac:dyDescent="0.3">
      <c r="A12" s="18">
        <v>7</v>
      </c>
      <c r="B12" s="6">
        <v>72</v>
      </c>
      <c r="C12" s="214"/>
      <c r="D12" s="214"/>
      <c r="E12" s="214">
        <v>7</v>
      </c>
      <c r="F12" s="214">
        <v>8</v>
      </c>
      <c r="G12" s="214"/>
      <c r="H12" s="214">
        <v>15</v>
      </c>
      <c r="I12" s="214">
        <v>9</v>
      </c>
      <c r="J12" s="214">
        <v>8</v>
      </c>
      <c r="K12" s="214">
        <v>11</v>
      </c>
      <c r="L12" s="214">
        <v>10</v>
      </c>
      <c r="M12" s="214"/>
      <c r="N12" s="214"/>
      <c r="O12" s="192">
        <f t="shared" si="0"/>
        <v>68</v>
      </c>
      <c r="P12" s="22" t="s">
        <v>125</v>
      </c>
      <c r="Q12" s="31">
        <f t="shared" si="1"/>
        <v>7</v>
      </c>
    </row>
    <row r="13" spans="1:81" ht="15.75" customHeight="1" x14ac:dyDescent="0.3">
      <c r="A13" s="18">
        <v>8</v>
      </c>
      <c r="B13" s="6">
        <v>30</v>
      </c>
      <c r="C13" s="11"/>
      <c r="D13" s="11"/>
      <c r="E13" s="11"/>
      <c r="F13" s="11">
        <v>8</v>
      </c>
      <c r="G13" s="11"/>
      <c r="H13" s="11">
        <v>14</v>
      </c>
      <c r="I13" s="11">
        <v>9</v>
      </c>
      <c r="J13" s="11">
        <v>8</v>
      </c>
      <c r="K13" s="11">
        <v>9</v>
      </c>
      <c r="L13" s="11">
        <v>10</v>
      </c>
      <c r="M13" s="11"/>
      <c r="N13" s="11"/>
      <c r="O13" s="192">
        <f t="shared" si="0"/>
        <v>58</v>
      </c>
      <c r="P13" s="22" t="s">
        <v>125</v>
      </c>
      <c r="Q13" s="31">
        <f t="shared" si="1"/>
        <v>0</v>
      </c>
    </row>
    <row r="14" spans="1:81" ht="15.75" customHeight="1" x14ac:dyDescent="0.3">
      <c r="A14" s="18">
        <v>9</v>
      </c>
      <c r="B14" s="6">
        <v>181</v>
      </c>
      <c r="C14" s="11">
        <v>12</v>
      </c>
      <c r="D14" s="11" t="s">
        <v>159</v>
      </c>
      <c r="E14" s="11">
        <v>7</v>
      </c>
      <c r="F14" s="11">
        <v>9</v>
      </c>
      <c r="G14" s="11"/>
      <c r="H14" s="11">
        <v>11</v>
      </c>
      <c r="I14" s="11"/>
      <c r="J14" s="11"/>
      <c r="K14" s="11">
        <v>9</v>
      </c>
      <c r="L14" s="11">
        <v>10</v>
      </c>
      <c r="M14" s="11"/>
      <c r="N14" s="11"/>
      <c r="O14" s="192">
        <f t="shared" si="0"/>
        <v>58</v>
      </c>
      <c r="P14" s="22" t="s">
        <v>126</v>
      </c>
      <c r="Q14" s="31">
        <f t="shared" si="1"/>
        <v>19</v>
      </c>
    </row>
    <row r="15" spans="1:81" ht="15.75" customHeight="1" x14ac:dyDescent="0.3">
      <c r="A15" s="18">
        <v>10</v>
      </c>
      <c r="B15" s="6">
        <v>45</v>
      </c>
      <c r="C15" s="11"/>
      <c r="D15" s="11"/>
      <c r="E15" s="11"/>
      <c r="F15" s="11">
        <v>8</v>
      </c>
      <c r="G15" s="11"/>
      <c r="H15" s="11">
        <v>11</v>
      </c>
      <c r="I15" s="11"/>
      <c r="J15" s="11">
        <v>8</v>
      </c>
      <c r="K15" s="11">
        <v>8</v>
      </c>
      <c r="L15" s="11">
        <v>7</v>
      </c>
      <c r="M15" s="11"/>
      <c r="N15" s="11"/>
      <c r="O15" s="192">
        <f t="shared" si="0"/>
        <v>42</v>
      </c>
      <c r="P15" s="22" t="s">
        <v>156</v>
      </c>
      <c r="Q15" s="31">
        <f t="shared" si="1"/>
        <v>0</v>
      </c>
      <c r="T15" s="203"/>
    </row>
    <row r="16" spans="1:81" ht="15.75" customHeight="1" x14ac:dyDescent="0.3">
      <c r="A16" s="18">
        <v>11</v>
      </c>
      <c r="B16" s="6">
        <v>62</v>
      </c>
      <c r="C16" s="214"/>
      <c r="D16" s="214"/>
      <c r="E16" s="214"/>
      <c r="F16" s="214">
        <v>8</v>
      </c>
      <c r="G16" s="214"/>
      <c r="H16" s="214">
        <v>11</v>
      </c>
      <c r="I16" s="214"/>
      <c r="J16" s="214">
        <v>8</v>
      </c>
      <c r="K16" s="214">
        <v>8</v>
      </c>
      <c r="L16" s="214">
        <v>7</v>
      </c>
      <c r="M16" s="214"/>
      <c r="N16" s="214"/>
      <c r="O16" s="192">
        <f t="shared" si="0"/>
        <v>42</v>
      </c>
      <c r="P16" s="22" t="s">
        <v>157</v>
      </c>
      <c r="Q16" s="31">
        <f t="shared" si="1"/>
        <v>0</v>
      </c>
      <c r="T16" s="203"/>
    </row>
    <row r="17" spans="1:20" ht="15.75" customHeight="1" x14ac:dyDescent="0.3">
      <c r="A17" s="18">
        <v>12</v>
      </c>
      <c r="B17" s="6">
        <v>88</v>
      </c>
      <c r="C17" s="211"/>
      <c r="D17" s="211"/>
      <c r="E17" s="211"/>
      <c r="F17" s="211">
        <v>7</v>
      </c>
      <c r="G17" s="211"/>
      <c r="H17" s="211">
        <v>11</v>
      </c>
      <c r="I17" s="211">
        <v>8</v>
      </c>
      <c r="J17" s="211">
        <v>7</v>
      </c>
      <c r="K17" s="211">
        <v>8</v>
      </c>
      <c r="L17" s="211"/>
      <c r="M17" s="211"/>
      <c r="N17" s="212"/>
      <c r="O17" s="192">
        <f t="shared" si="0"/>
        <v>41</v>
      </c>
      <c r="P17" s="22" t="s">
        <v>157</v>
      </c>
      <c r="Q17" s="31">
        <f t="shared" si="1"/>
        <v>0</v>
      </c>
      <c r="T17" s="203">
        <f>SUM(O20:O21,O14,O15)</f>
        <v>100</v>
      </c>
    </row>
    <row r="18" spans="1:20" ht="15.75" customHeight="1" x14ac:dyDescent="0.3">
      <c r="A18" s="18">
        <v>13</v>
      </c>
      <c r="B18" s="6">
        <v>38</v>
      </c>
      <c r="C18" s="11"/>
      <c r="D18" s="11"/>
      <c r="E18" s="11">
        <v>7</v>
      </c>
      <c r="F18" s="11"/>
      <c r="G18" s="11"/>
      <c r="H18" s="11">
        <v>11</v>
      </c>
      <c r="I18" s="11"/>
      <c r="J18" s="11"/>
      <c r="K18" s="11">
        <v>8</v>
      </c>
      <c r="L18" s="11">
        <v>7</v>
      </c>
      <c r="M18" s="11"/>
      <c r="N18" s="11"/>
      <c r="O18" s="192">
        <f t="shared" si="0"/>
        <v>33</v>
      </c>
      <c r="P18" s="22" t="s">
        <v>127</v>
      </c>
      <c r="Q18" s="31">
        <f t="shared" si="1"/>
        <v>7</v>
      </c>
      <c r="T18" s="203"/>
    </row>
    <row r="19" spans="1:20" ht="15.75" customHeight="1" x14ac:dyDescent="0.3">
      <c r="A19" s="18">
        <v>14</v>
      </c>
      <c r="B19" s="6">
        <v>101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>
        <f t="shared" si="0"/>
        <v>0</v>
      </c>
      <c r="P19" s="22" t="s">
        <v>126</v>
      </c>
      <c r="Q19" s="31">
        <f t="shared" si="1"/>
        <v>0</v>
      </c>
    </row>
    <row r="20" spans="1:20" ht="15.75" customHeight="1" x14ac:dyDescent="0.3">
      <c r="A20" s="18">
        <v>15</v>
      </c>
      <c r="B20" s="6">
        <v>198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92">
        <f t="shared" si="0"/>
        <v>0</v>
      </c>
      <c r="P20" s="22" t="s">
        <v>127</v>
      </c>
      <c r="Q20" s="31">
        <f t="shared" si="1"/>
        <v>0</v>
      </c>
    </row>
    <row r="21" spans="1:20" ht="15.75" customHeight="1" x14ac:dyDescent="0.3">
      <c r="A21" s="18">
        <v>16</v>
      </c>
      <c r="B21" s="6">
        <v>105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>
        <f t="shared" si="0"/>
        <v>0</v>
      </c>
      <c r="P21" s="22" t="s">
        <v>156</v>
      </c>
      <c r="Q21" s="31">
        <f t="shared" si="1"/>
        <v>0</v>
      </c>
    </row>
    <row r="22" spans="1:20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ref="O22:O45" si="2">IF(B22="","",SUM(C22:M22)-(N22))</f>
        <v/>
      </c>
      <c r="P22" s="54"/>
      <c r="Q22" s="31">
        <f t="shared" si="1"/>
        <v>0</v>
      </c>
    </row>
    <row r="23" spans="1:20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2"/>
        <v/>
      </c>
      <c r="P23" s="54"/>
      <c r="Q23" s="31">
        <f t="shared" si="1"/>
        <v>0</v>
      </c>
    </row>
    <row r="24" spans="1:20" ht="15.75" customHeight="1" x14ac:dyDescent="0.3">
      <c r="A24" s="18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92" t="str">
        <f t="shared" si="2"/>
        <v/>
      </c>
      <c r="P24" s="78"/>
      <c r="Q24" s="31">
        <f t="shared" si="1"/>
        <v>0</v>
      </c>
    </row>
    <row r="25" spans="1:20" ht="15.75" customHeight="1" x14ac:dyDescent="0.3">
      <c r="A25" s="18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192" t="str">
        <f t="shared" si="2"/>
        <v/>
      </c>
      <c r="P25" s="78"/>
      <c r="Q25" s="31">
        <f t="shared" si="1"/>
        <v>0</v>
      </c>
    </row>
    <row r="26" spans="1:20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2"/>
        <v/>
      </c>
      <c r="P26" s="54"/>
      <c r="Q26" s="31">
        <f t="shared" si="1"/>
        <v>0</v>
      </c>
    </row>
    <row r="27" spans="1:20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2"/>
        <v/>
      </c>
      <c r="P27" s="54"/>
      <c r="Q27" s="31">
        <f t="shared" si="1"/>
        <v>0</v>
      </c>
    </row>
    <row r="28" spans="1:20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2"/>
        <v/>
      </c>
      <c r="P28" s="54"/>
      <c r="Q28" s="31">
        <f t="shared" si="1"/>
        <v>0</v>
      </c>
    </row>
    <row r="29" spans="1:20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2"/>
        <v/>
      </c>
      <c r="P29" s="78"/>
      <c r="Q29" s="31">
        <f t="shared" si="1"/>
        <v>0</v>
      </c>
    </row>
    <row r="30" spans="1:20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2"/>
        <v/>
      </c>
      <c r="P30" s="78"/>
      <c r="Q30" s="31">
        <f t="shared" si="1"/>
        <v>0</v>
      </c>
    </row>
    <row r="31" spans="1:20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2"/>
        <v/>
      </c>
      <c r="P31" s="78"/>
      <c r="Q31" s="31">
        <f t="shared" si="1"/>
        <v>0</v>
      </c>
    </row>
    <row r="32" spans="1:20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54"/>
      <c r="Q32" s="31">
        <f t="shared" si="1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2"/>
        <v/>
      </c>
      <c r="P33" s="54"/>
      <c r="Q33" s="31">
        <f t="shared" si="1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2"/>
        <v/>
      </c>
      <c r="P34" s="54"/>
      <c r="Q34" s="31">
        <f t="shared" si="1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2"/>
        <v/>
      </c>
      <c r="P35" s="54"/>
      <c r="Q35" s="31">
        <f t="shared" si="1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54"/>
      <c r="Q36" s="31">
        <f t="shared" si="1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2"/>
        <v/>
      </c>
      <c r="P37" s="54"/>
      <c r="Q37" s="31">
        <f t="shared" si="1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2"/>
        <v/>
      </c>
      <c r="P38" s="54"/>
      <c r="Q38" s="31">
        <f t="shared" si="1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2"/>
        <v/>
      </c>
      <c r="P39" s="54"/>
      <c r="Q39" s="31">
        <f t="shared" si="1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54"/>
      <c r="Q40" s="31">
        <f t="shared" si="1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54"/>
      <c r="Q41" s="31">
        <f t="shared" si="1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54"/>
      <c r="Q42" s="31">
        <f t="shared" si="1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54"/>
      <c r="Q43" s="31">
        <f t="shared" si="1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2"/>
        <v/>
      </c>
      <c r="P44" s="54"/>
      <c r="Q44" s="31">
        <f t="shared" si="1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54"/>
      <c r="Q45" s="31">
        <f t="shared" si="1"/>
        <v>0</v>
      </c>
    </row>
  </sheetData>
  <sortState xmlns:xlrd2="http://schemas.microsoft.com/office/spreadsheetml/2017/richdata2" ref="B6:P21">
    <sortCondition descending="1" ref="O6:O21"/>
  </sortState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V2:V3"/>
    <mergeCell ref="B3:B4"/>
    <mergeCell ref="C3:D3"/>
    <mergeCell ref="E3:F4"/>
    <mergeCell ref="G3:H3"/>
    <mergeCell ref="I3:J4"/>
    <mergeCell ref="K3:L3"/>
    <mergeCell ref="M3:N4"/>
    <mergeCell ref="T4:T5"/>
    <mergeCell ref="S7:T7"/>
    <mergeCell ref="S8:T8"/>
    <mergeCell ref="S9:T9"/>
    <mergeCell ref="O3:P3"/>
    <mergeCell ref="C4:D4"/>
    <mergeCell ref="G4:H4"/>
    <mergeCell ref="K4:L4"/>
    <mergeCell ref="O4:P4"/>
    <mergeCell ref="R4:R5"/>
    <mergeCell ref="T2:T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106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03"/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22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1180</v>
      </c>
      <c r="T3" s="412"/>
      <c r="U3" s="33">
        <f>SUM(O6:O13)</f>
        <v>836</v>
      </c>
      <c r="V3" s="412"/>
      <c r="W3" s="33">
        <f>SUM(O6:O11)</f>
        <v>652</v>
      </c>
      <c r="Y3" s="378" t="s">
        <v>132</v>
      </c>
      <c r="Z3" s="379"/>
      <c r="AA3" s="201">
        <v>8</v>
      </c>
      <c r="AB3" s="202">
        <f>SUM((AA1*4)+(AA2*2)+AA3)</f>
        <v>16</v>
      </c>
    </row>
    <row r="4" spans="1:81" ht="23.25" customHeight="1" x14ac:dyDescent="0.3">
      <c r="B4" s="381"/>
      <c r="C4" s="366">
        <v>65</v>
      </c>
      <c r="D4" s="367"/>
      <c r="E4" s="386"/>
      <c r="F4" s="368"/>
      <c r="G4" s="368">
        <v>77</v>
      </c>
      <c r="H4" s="369"/>
      <c r="I4" s="391"/>
      <c r="J4" s="392"/>
      <c r="K4" s="370">
        <v>70</v>
      </c>
      <c r="L4" s="371"/>
      <c r="M4" s="397"/>
      <c r="N4" s="398"/>
      <c r="O4" s="372">
        <v>117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11</v>
      </c>
      <c r="C6" s="8">
        <v>22</v>
      </c>
      <c r="D6" s="8">
        <v>12</v>
      </c>
      <c r="E6" s="8">
        <v>7</v>
      </c>
      <c r="F6" s="8">
        <v>9</v>
      </c>
      <c r="G6" s="8">
        <v>13</v>
      </c>
      <c r="H6" s="8">
        <v>12</v>
      </c>
      <c r="I6" s="8">
        <v>9</v>
      </c>
      <c r="J6" s="8">
        <v>10</v>
      </c>
      <c r="K6" s="8">
        <v>11</v>
      </c>
      <c r="L6" s="8">
        <v>11</v>
      </c>
      <c r="M6" s="8">
        <v>4</v>
      </c>
      <c r="N6" s="9"/>
      <c r="O6" s="192">
        <f t="shared" ref="O6:O21" si="0">IF(B6="","",SUM(C6:M6)-(N6))</f>
        <v>120</v>
      </c>
      <c r="P6" s="22" t="s">
        <v>126</v>
      </c>
      <c r="Q6" s="31">
        <f t="shared" ref="Q6:Q21" si="1">SUM(C6:E6)</f>
        <v>41</v>
      </c>
    </row>
    <row r="7" spans="1:81" ht="15.75" customHeight="1" x14ac:dyDescent="0.3">
      <c r="A7" s="18">
        <v>2</v>
      </c>
      <c r="B7" s="6">
        <v>37</v>
      </c>
      <c r="C7" s="11">
        <v>21</v>
      </c>
      <c r="D7" s="11">
        <v>12</v>
      </c>
      <c r="E7" s="11">
        <v>7</v>
      </c>
      <c r="F7" s="11">
        <v>9</v>
      </c>
      <c r="G7" s="11">
        <v>12</v>
      </c>
      <c r="H7" s="11">
        <v>12</v>
      </c>
      <c r="I7" s="11">
        <v>9</v>
      </c>
      <c r="J7" s="11">
        <v>10</v>
      </c>
      <c r="K7" s="11">
        <v>10</v>
      </c>
      <c r="L7" s="11">
        <v>10</v>
      </c>
      <c r="M7" s="11">
        <v>4</v>
      </c>
      <c r="N7" s="11"/>
      <c r="O7" s="192">
        <f t="shared" si="0"/>
        <v>116</v>
      </c>
      <c r="P7" s="22" t="s">
        <v>126</v>
      </c>
      <c r="Q7" s="31">
        <f t="shared" si="1"/>
        <v>40</v>
      </c>
      <c r="S7" s="364" t="s">
        <v>74</v>
      </c>
      <c r="T7" s="365"/>
      <c r="U7" s="55" t="s">
        <v>77</v>
      </c>
      <c r="V7" s="60">
        <v>91</v>
      </c>
    </row>
    <row r="8" spans="1:81" ht="15.75" customHeight="1" x14ac:dyDescent="0.3">
      <c r="A8" s="18">
        <v>3</v>
      </c>
      <c r="B8" s="6">
        <v>97</v>
      </c>
      <c r="C8" s="11">
        <v>18</v>
      </c>
      <c r="D8" s="11">
        <v>11</v>
      </c>
      <c r="E8" s="11">
        <v>6</v>
      </c>
      <c r="F8" s="11">
        <v>9</v>
      </c>
      <c r="G8" s="11">
        <v>11</v>
      </c>
      <c r="H8" s="11">
        <v>13</v>
      </c>
      <c r="I8" s="11">
        <v>10</v>
      </c>
      <c r="J8" s="11">
        <v>10</v>
      </c>
      <c r="K8" s="11">
        <v>12</v>
      </c>
      <c r="L8" s="11">
        <v>11</v>
      </c>
      <c r="M8" s="11">
        <v>3</v>
      </c>
      <c r="N8" s="11"/>
      <c r="O8" s="192">
        <f t="shared" si="0"/>
        <v>114</v>
      </c>
      <c r="P8" s="22" t="s">
        <v>125</v>
      </c>
      <c r="Q8" s="31">
        <f t="shared" si="1"/>
        <v>35</v>
      </c>
      <c r="S8" s="364" t="s">
        <v>75</v>
      </c>
      <c r="T8" s="365"/>
      <c r="U8" s="55" t="s">
        <v>77</v>
      </c>
      <c r="V8" s="60">
        <v>81</v>
      </c>
    </row>
    <row r="9" spans="1:81" ht="15.75" customHeight="1" x14ac:dyDescent="0.3">
      <c r="A9" s="18">
        <v>4</v>
      </c>
      <c r="B9" s="6">
        <v>40</v>
      </c>
      <c r="C9" s="11">
        <v>18</v>
      </c>
      <c r="D9" s="11">
        <v>9</v>
      </c>
      <c r="E9" s="11">
        <v>6</v>
      </c>
      <c r="F9" s="11">
        <v>9</v>
      </c>
      <c r="G9" s="11">
        <v>10</v>
      </c>
      <c r="H9" s="11">
        <v>12</v>
      </c>
      <c r="I9" s="11">
        <v>10</v>
      </c>
      <c r="J9" s="11">
        <v>9</v>
      </c>
      <c r="K9" s="11">
        <v>11</v>
      </c>
      <c r="L9" s="11">
        <v>11</v>
      </c>
      <c r="M9" s="11">
        <v>3</v>
      </c>
      <c r="N9" s="11"/>
      <c r="O9" s="192">
        <f t="shared" si="0"/>
        <v>108</v>
      </c>
      <c r="P9" s="22" t="s">
        <v>125</v>
      </c>
      <c r="Q9" s="31">
        <f t="shared" si="1"/>
        <v>33</v>
      </c>
      <c r="S9" s="364" t="s">
        <v>76</v>
      </c>
      <c r="T9" s="365"/>
      <c r="U9" s="55" t="s">
        <v>77</v>
      </c>
      <c r="V9" s="60">
        <v>35</v>
      </c>
    </row>
    <row r="10" spans="1:81" ht="15.75" customHeight="1" x14ac:dyDescent="0.3">
      <c r="A10" s="18">
        <v>5</v>
      </c>
      <c r="B10" s="6" t="s">
        <v>179</v>
      </c>
      <c r="C10" s="11">
        <v>18</v>
      </c>
      <c r="D10" s="11">
        <v>11</v>
      </c>
      <c r="E10" s="11">
        <v>6</v>
      </c>
      <c r="F10" s="11">
        <v>9</v>
      </c>
      <c r="G10" s="11"/>
      <c r="H10" s="11">
        <v>13</v>
      </c>
      <c r="I10" s="11">
        <v>9</v>
      </c>
      <c r="J10" s="11">
        <v>10</v>
      </c>
      <c r="K10" s="11">
        <v>11</v>
      </c>
      <c r="L10" s="11">
        <v>11</v>
      </c>
      <c r="M10" s="11"/>
      <c r="N10" s="11"/>
      <c r="O10" s="192">
        <f t="shared" si="0"/>
        <v>98</v>
      </c>
      <c r="P10" s="22" t="s">
        <v>124</v>
      </c>
      <c r="Q10" s="31">
        <f t="shared" si="1"/>
        <v>35</v>
      </c>
    </row>
    <row r="11" spans="1:81" ht="15.75" customHeight="1" x14ac:dyDescent="0.3">
      <c r="A11" s="18">
        <v>6</v>
      </c>
      <c r="B11" s="6" t="s">
        <v>180</v>
      </c>
      <c r="C11" s="11">
        <v>15</v>
      </c>
      <c r="D11" s="11">
        <v>12</v>
      </c>
      <c r="E11" s="11">
        <v>6</v>
      </c>
      <c r="F11" s="11">
        <v>9</v>
      </c>
      <c r="G11" s="11"/>
      <c r="H11" s="11">
        <v>13</v>
      </c>
      <c r="I11" s="11">
        <v>9</v>
      </c>
      <c r="J11" s="11">
        <v>10</v>
      </c>
      <c r="K11" s="11">
        <v>11</v>
      </c>
      <c r="L11" s="11">
        <v>11</v>
      </c>
      <c r="M11" s="11"/>
      <c r="N11" s="11"/>
      <c r="O11" s="192">
        <f t="shared" si="0"/>
        <v>96</v>
      </c>
      <c r="P11" s="22" t="s">
        <v>124</v>
      </c>
      <c r="Q11" s="31">
        <f t="shared" si="1"/>
        <v>33</v>
      </c>
    </row>
    <row r="12" spans="1:81" ht="15.75" customHeight="1" x14ac:dyDescent="0.3">
      <c r="A12" s="18">
        <v>7</v>
      </c>
      <c r="B12" s="6" t="s">
        <v>229</v>
      </c>
      <c r="C12" s="214">
        <v>18</v>
      </c>
      <c r="D12" s="214"/>
      <c r="E12" s="214">
        <v>8</v>
      </c>
      <c r="F12" s="214">
        <v>8</v>
      </c>
      <c r="G12" s="214">
        <v>10</v>
      </c>
      <c r="H12" s="214">
        <v>12</v>
      </c>
      <c r="I12" s="214">
        <v>9</v>
      </c>
      <c r="J12" s="214">
        <v>9</v>
      </c>
      <c r="K12" s="214">
        <v>9</v>
      </c>
      <c r="L12" s="214">
        <v>11</v>
      </c>
      <c r="M12" s="214"/>
      <c r="N12" s="214"/>
      <c r="O12" s="192">
        <f t="shared" si="0"/>
        <v>94</v>
      </c>
      <c r="P12" s="22" t="s">
        <v>124</v>
      </c>
      <c r="Q12" s="31">
        <f t="shared" si="1"/>
        <v>26</v>
      </c>
    </row>
    <row r="13" spans="1:81" ht="15.75" customHeight="1" x14ac:dyDescent="0.3">
      <c r="A13" s="18">
        <v>8</v>
      </c>
      <c r="B13" s="6">
        <v>81</v>
      </c>
      <c r="C13" s="11">
        <v>20</v>
      </c>
      <c r="D13" s="11">
        <v>9</v>
      </c>
      <c r="E13" s="11">
        <v>6</v>
      </c>
      <c r="F13" s="11">
        <v>8</v>
      </c>
      <c r="G13" s="11"/>
      <c r="H13" s="11">
        <v>11</v>
      </c>
      <c r="I13" s="11">
        <v>9</v>
      </c>
      <c r="J13" s="11">
        <v>9</v>
      </c>
      <c r="K13" s="11">
        <v>9</v>
      </c>
      <c r="L13" s="11">
        <v>9</v>
      </c>
      <c r="M13" s="11"/>
      <c r="N13" s="11"/>
      <c r="O13" s="192">
        <f t="shared" si="0"/>
        <v>90</v>
      </c>
      <c r="P13" s="22" t="s">
        <v>127</v>
      </c>
      <c r="Q13" s="31">
        <f t="shared" si="1"/>
        <v>35</v>
      </c>
    </row>
    <row r="14" spans="1:81" ht="15.75" customHeight="1" x14ac:dyDescent="0.3">
      <c r="A14" s="18">
        <v>9</v>
      </c>
      <c r="B14" s="6" t="s">
        <v>227</v>
      </c>
      <c r="C14" s="11">
        <v>18</v>
      </c>
      <c r="D14" s="11">
        <v>9</v>
      </c>
      <c r="E14" s="11">
        <v>6</v>
      </c>
      <c r="F14" s="11">
        <v>9</v>
      </c>
      <c r="G14" s="11"/>
      <c r="H14" s="11">
        <v>12</v>
      </c>
      <c r="I14" s="11">
        <v>8</v>
      </c>
      <c r="J14" s="11">
        <v>8</v>
      </c>
      <c r="K14" s="11">
        <v>9</v>
      </c>
      <c r="L14" s="11">
        <v>11</v>
      </c>
      <c r="M14" s="11"/>
      <c r="N14" s="11"/>
      <c r="O14" s="192">
        <f t="shared" si="0"/>
        <v>90</v>
      </c>
      <c r="P14" s="22" t="s">
        <v>124</v>
      </c>
      <c r="Q14" s="31">
        <f t="shared" si="1"/>
        <v>33</v>
      </c>
    </row>
    <row r="15" spans="1:81" ht="15.75" customHeight="1" x14ac:dyDescent="0.3">
      <c r="A15" s="18">
        <v>10</v>
      </c>
      <c r="B15" s="6">
        <v>127</v>
      </c>
      <c r="C15" s="214">
        <v>14</v>
      </c>
      <c r="D15" s="214">
        <v>9</v>
      </c>
      <c r="E15" s="214"/>
      <c r="F15" s="214">
        <v>8</v>
      </c>
      <c r="G15" s="214">
        <v>9</v>
      </c>
      <c r="H15" s="214">
        <v>12</v>
      </c>
      <c r="I15" s="214">
        <v>9</v>
      </c>
      <c r="J15" s="214">
        <v>8</v>
      </c>
      <c r="K15" s="214">
        <v>10</v>
      </c>
      <c r="L15" s="214">
        <v>9</v>
      </c>
      <c r="M15" s="214"/>
      <c r="N15" s="214"/>
      <c r="O15" s="192">
        <f t="shared" si="0"/>
        <v>88</v>
      </c>
      <c r="P15" s="22" t="s">
        <v>125</v>
      </c>
      <c r="Q15" s="31">
        <f t="shared" si="1"/>
        <v>23</v>
      </c>
    </row>
    <row r="16" spans="1:81" ht="15.75" customHeight="1" x14ac:dyDescent="0.3">
      <c r="A16" s="18">
        <v>11</v>
      </c>
      <c r="B16" s="6" t="s">
        <v>177</v>
      </c>
      <c r="C16" s="8">
        <v>15</v>
      </c>
      <c r="D16" s="8">
        <v>10</v>
      </c>
      <c r="E16" s="8"/>
      <c r="F16" s="8">
        <v>9</v>
      </c>
      <c r="G16" s="8"/>
      <c r="H16" s="8">
        <v>12</v>
      </c>
      <c r="I16" s="8">
        <v>9</v>
      </c>
      <c r="J16" s="8">
        <v>10</v>
      </c>
      <c r="K16" s="8">
        <v>11</v>
      </c>
      <c r="L16" s="8">
        <v>10</v>
      </c>
      <c r="M16" s="8"/>
      <c r="N16" s="9"/>
      <c r="O16" s="192">
        <f t="shared" si="0"/>
        <v>86</v>
      </c>
      <c r="P16" s="22" t="s">
        <v>124</v>
      </c>
      <c r="Q16" s="31">
        <f t="shared" si="1"/>
        <v>25</v>
      </c>
    </row>
    <row r="17" spans="1:17" ht="15.75" customHeight="1" x14ac:dyDescent="0.3">
      <c r="A17" s="18">
        <v>12</v>
      </c>
      <c r="B17" s="6" t="s">
        <v>226</v>
      </c>
      <c r="C17" s="11">
        <v>16</v>
      </c>
      <c r="D17" s="11"/>
      <c r="E17" s="11">
        <v>6</v>
      </c>
      <c r="F17" s="11">
        <v>8</v>
      </c>
      <c r="G17" s="11"/>
      <c r="H17" s="11">
        <v>13</v>
      </c>
      <c r="I17" s="11">
        <v>8</v>
      </c>
      <c r="J17" s="11">
        <v>8</v>
      </c>
      <c r="K17" s="11">
        <v>10</v>
      </c>
      <c r="L17" s="11">
        <v>11</v>
      </c>
      <c r="M17" s="11"/>
      <c r="N17" s="11"/>
      <c r="O17" s="192">
        <f t="shared" si="0"/>
        <v>80</v>
      </c>
      <c r="P17" s="22" t="s">
        <v>124</v>
      </c>
      <c r="Q17" s="31">
        <f t="shared" si="1"/>
        <v>22</v>
      </c>
    </row>
    <row r="18" spans="1:17" ht="15.75" customHeight="1" x14ac:dyDescent="0.3">
      <c r="A18" s="18">
        <v>13</v>
      </c>
      <c r="B18" s="6">
        <v>78</v>
      </c>
      <c r="C18" s="211"/>
      <c r="D18" s="211"/>
      <c r="E18" s="211"/>
      <c r="F18" s="211">
        <v>8</v>
      </c>
      <c r="G18" s="211"/>
      <c r="H18" s="211">
        <v>13</v>
      </c>
      <c r="I18" s="211">
        <v>10</v>
      </c>
      <c r="J18" s="211">
        <v>9</v>
      </c>
      <c r="K18" s="211">
        <v>10</v>
      </c>
      <c r="L18" s="211">
        <v>10</v>
      </c>
      <c r="M18" s="211"/>
      <c r="N18" s="212"/>
      <c r="O18" s="192">
        <f t="shared" si="0"/>
        <v>60</v>
      </c>
      <c r="P18" s="22" t="s">
        <v>125</v>
      </c>
      <c r="Q18" s="31">
        <f t="shared" si="1"/>
        <v>0</v>
      </c>
    </row>
    <row r="19" spans="1:17" ht="15.75" customHeight="1" x14ac:dyDescent="0.3">
      <c r="A19" s="18">
        <v>14</v>
      </c>
      <c r="B19" s="6" t="s">
        <v>178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>
        <f t="shared" si="0"/>
        <v>0</v>
      </c>
      <c r="P19" s="22" t="s">
        <v>124</v>
      </c>
      <c r="Q19" s="31">
        <f t="shared" si="1"/>
        <v>0</v>
      </c>
    </row>
    <row r="20" spans="1:17" ht="15.75" customHeight="1" x14ac:dyDescent="0.3">
      <c r="A20" s="18">
        <v>15</v>
      </c>
      <c r="B20" s="6">
        <v>27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2"/>
      <c r="O20" s="192">
        <f t="shared" si="0"/>
        <v>0</v>
      </c>
      <c r="P20" s="22" t="s">
        <v>127</v>
      </c>
      <c r="Q20" s="31">
        <f t="shared" si="1"/>
        <v>0</v>
      </c>
    </row>
    <row r="21" spans="1:17" ht="15.75" customHeight="1" x14ac:dyDescent="0.3">
      <c r="A21" s="18">
        <v>16</v>
      </c>
      <c r="B21" s="6" t="s">
        <v>228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>
        <f t="shared" si="0"/>
        <v>0</v>
      </c>
      <c r="P21" s="22" t="s">
        <v>124</v>
      </c>
      <c r="Q21" s="31">
        <f t="shared" si="1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ref="O22:O45" si="2">IF(B22="","",SUM(C22:M22)-(N22))</f>
        <v/>
      </c>
      <c r="P22" s="54"/>
      <c r="Q22" s="31">
        <f t="shared" ref="Q22:Q45" si="3">SUM(C22:E22)</f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2"/>
        <v/>
      </c>
      <c r="P23" s="21"/>
      <c r="Q23" s="31">
        <f t="shared" si="3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2"/>
        <v/>
      </c>
      <c r="P24" s="54"/>
      <c r="Q24" s="31">
        <f t="shared" si="3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2"/>
        <v/>
      </c>
      <c r="P25" s="54"/>
      <c r="Q25" s="31">
        <f t="shared" si="3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2"/>
        <v/>
      </c>
      <c r="P26" s="54"/>
      <c r="Q26" s="31">
        <f t="shared" si="3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2"/>
        <v/>
      </c>
      <c r="P27" s="54"/>
      <c r="Q27" s="31">
        <f t="shared" si="3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2"/>
        <v/>
      </c>
      <c r="P28" s="54"/>
      <c r="Q28" s="31">
        <f t="shared" si="3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2"/>
        <v/>
      </c>
      <c r="P29" s="21"/>
      <c r="Q29" s="31">
        <f t="shared" si="3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2"/>
        <v/>
      </c>
      <c r="P30" s="21"/>
      <c r="Q30" s="31">
        <f t="shared" si="3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2"/>
        <v/>
      </c>
      <c r="P31" s="21"/>
      <c r="Q31" s="31">
        <f t="shared" si="3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54"/>
      <c r="Q32" s="31">
        <f t="shared" si="3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2"/>
        <v/>
      </c>
      <c r="P33" s="54"/>
      <c r="Q33" s="31">
        <f t="shared" si="3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2"/>
        <v/>
      </c>
      <c r="P34" s="54"/>
      <c r="Q34" s="31">
        <f t="shared" si="3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2"/>
        <v/>
      </c>
      <c r="P35" s="54"/>
      <c r="Q35" s="31">
        <f t="shared" si="3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54"/>
      <c r="Q36" s="31">
        <f t="shared" si="3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2"/>
        <v/>
      </c>
      <c r="P37" s="54"/>
      <c r="Q37" s="31">
        <f t="shared" si="3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2"/>
        <v/>
      </c>
      <c r="P38" s="54"/>
      <c r="Q38" s="31">
        <f t="shared" si="3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2"/>
        <v/>
      </c>
      <c r="P39" s="54"/>
      <c r="Q39" s="31">
        <f t="shared" si="3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54"/>
      <c r="Q40" s="31">
        <f t="shared" si="3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54"/>
      <c r="Q41" s="31">
        <f t="shared" si="3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54"/>
      <c r="Q42" s="31">
        <f t="shared" si="3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54"/>
      <c r="Q43" s="31">
        <f t="shared" si="3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2"/>
        <v/>
      </c>
      <c r="P44" s="54"/>
      <c r="Q44" s="31">
        <f t="shared" si="3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54"/>
      <c r="Q45" s="31">
        <f t="shared" si="3"/>
        <v>0</v>
      </c>
    </row>
  </sheetData>
  <sortState xmlns:xlrd2="http://schemas.microsoft.com/office/spreadsheetml/2017/richdata2" ref="B6:Q21">
    <sortCondition descending="1" ref="O6:O21"/>
  </sortState>
  <mergeCells count="29">
    <mergeCell ref="Y1:Z1"/>
    <mergeCell ref="Y2:Z2"/>
    <mergeCell ref="Y3:Z3"/>
    <mergeCell ref="O3:P3"/>
    <mergeCell ref="S7:T7"/>
    <mergeCell ref="V2:V3"/>
    <mergeCell ref="R2:R3"/>
    <mergeCell ref="T2:T3"/>
    <mergeCell ref="M3:N4"/>
    <mergeCell ref="S9:T9"/>
    <mergeCell ref="C4:D4"/>
    <mergeCell ref="G4:H4"/>
    <mergeCell ref="K4:L4"/>
    <mergeCell ref="O4:P4"/>
    <mergeCell ref="R4:R5"/>
    <mergeCell ref="T4:T5"/>
    <mergeCell ref="S8:T8"/>
    <mergeCell ref="B3:B4"/>
    <mergeCell ref="A1:C1"/>
    <mergeCell ref="D1:K1"/>
    <mergeCell ref="A2:C2"/>
    <mergeCell ref="D2:F2"/>
    <mergeCell ref="G2:I2"/>
    <mergeCell ref="J2:K2"/>
    <mergeCell ref="C3:D3"/>
    <mergeCell ref="E3:F4"/>
    <mergeCell ref="G3:H3"/>
    <mergeCell ref="I3:J4"/>
    <mergeCell ref="K3:L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C45"/>
  <sheetViews>
    <sheetView zoomScaleNormal="100" workbookViewId="0">
      <pane ySplit="5" topLeftCell="A6" activePane="bottomLeft" state="frozen"/>
      <selection sqref="A1:C1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62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1</v>
      </c>
    </row>
    <row r="2" spans="1:81" ht="15.75" customHeight="1" x14ac:dyDescent="0.3">
      <c r="A2" s="401" t="s">
        <v>30</v>
      </c>
      <c r="B2" s="402"/>
      <c r="C2" s="402"/>
      <c r="D2" s="403" t="s">
        <v>61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12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/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175</v>
      </c>
      <c r="T3" s="412"/>
      <c r="U3" s="33">
        <f>SUM(O6:O13)</f>
        <v>175</v>
      </c>
      <c r="V3" s="412"/>
      <c r="W3" s="33">
        <f>SUM(O6:O11)</f>
        <v>175</v>
      </c>
      <c r="Y3" s="378" t="s">
        <v>132</v>
      </c>
      <c r="Z3" s="379"/>
      <c r="AA3" s="201"/>
      <c r="AB3" s="202">
        <f>SUM((AA1*4)+(AA2*2)+AA3)</f>
        <v>4</v>
      </c>
    </row>
    <row r="4" spans="1:81" ht="23.25" customHeight="1" x14ac:dyDescent="0.3">
      <c r="B4" s="381"/>
      <c r="C4" s="366">
        <v>23</v>
      </c>
      <c r="D4" s="367"/>
      <c r="E4" s="386"/>
      <c r="F4" s="368"/>
      <c r="G4" s="368">
        <v>27</v>
      </c>
      <c r="H4" s="369"/>
      <c r="I4" s="391"/>
      <c r="J4" s="392"/>
      <c r="K4" s="370">
        <v>10</v>
      </c>
      <c r="L4" s="371"/>
      <c r="M4" s="397"/>
      <c r="N4" s="398"/>
      <c r="O4" s="372">
        <v>12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64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192">
        <f t="shared" ref="O6:O45" si="0">IF(B6="","",SUM(C6:M6)-(N6))</f>
        <v>0</v>
      </c>
      <c r="P6" s="22" t="s">
        <v>125</v>
      </c>
      <c r="Q6" s="31">
        <f t="shared" ref="Q6:Q17" si="1">SUM(C6:E6)</f>
        <v>0</v>
      </c>
    </row>
    <row r="7" spans="1:81" ht="15.75" customHeight="1" x14ac:dyDescent="0.3">
      <c r="A7" s="18">
        <v>2</v>
      </c>
      <c r="B7" s="6">
        <v>116</v>
      </c>
      <c r="C7" s="11"/>
      <c r="D7" s="11"/>
      <c r="E7" s="11"/>
      <c r="F7" s="11">
        <v>8</v>
      </c>
      <c r="G7" s="11">
        <v>11</v>
      </c>
      <c r="H7" s="11">
        <v>14</v>
      </c>
      <c r="I7" s="11">
        <v>9</v>
      </c>
      <c r="J7" s="11">
        <v>8</v>
      </c>
      <c r="K7" s="11">
        <v>11</v>
      </c>
      <c r="L7" s="11">
        <v>11</v>
      </c>
      <c r="M7" s="11"/>
      <c r="N7" s="11"/>
      <c r="O7" s="192">
        <f t="shared" si="0"/>
        <v>72</v>
      </c>
      <c r="P7" s="22" t="s">
        <v>125</v>
      </c>
      <c r="Q7" s="31">
        <f t="shared" si="1"/>
        <v>0</v>
      </c>
      <c r="S7" s="364" t="s">
        <v>74</v>
      </c>
      <c r="T7" s="365"/>
      <c r="U7" s="55" t="s">
        <v>77</v>
      </c>
      <c r="V7" s="60">
        <v>29</v>
      </c>
    </row>
    <row r="8" spans="1:81" ht="15.75" customHeight="1" x14ac:dyDescent="0.3">
      <c r="A8" s="18">
        <v>3</v>
      </c>
      <c r="B8" s="6">
        <v>159</v>
      </c>
      <c r="C8" s="8">
        <v>12</v>
      </c>
      <c r="D8" s="8">
        <v>10</v>
      </c>
      <c r="E8" s="8">
        <v>7</v>
      </c>
      <c r="F8" s="8">
        <v>8</v>
      </c>
      <c r="G8" s="8">
        <v>12</v>
      </c>
      <c r="H8" s="8">
        <v>13</v>
      </c>
      <c r="I8" s="8">
        <v>9</v>
      </c>
      <c r="J8" s="8">
        <v>9</v>
      </c>
      <c r="K8" s="8">
        <v>10</v>
      </c>
      <c r="L8" s="8">
        <v>10</v>
      </c>
      <c r="M8" s="8">
        <v>3</v>
      </c>
      <c r="N8" s="9"/>
      <c r="O8" s="192">
        <f t="shared" si="0"/>
        <v>103</v>
      </c>
      <c r="P8" s="22" t="s">
        <v>125</v>
      </c>
      <c r="Q8" s="31">
        <f t="shared" si="1"/>
        <v>29</v>
      </c>
      <c r="S8" s="364" t="s">
        <v>75</v>
      </c>
      <c r="T8" s="365"/>
      <c r="U8" s="55" t="s">
        <v>77</v>
      </c>
      <c r="V8" s="60">
        <v>0</v>
      </c>
    </row>
    <row r="9" spans="1:81" ht="15.75" customHeight="1" x14ac:dyDescent="0.3">
      <c r="A9" s="18">
        <v>4</v>
      </c>
      <c r="B9" s="6">
        <v>137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92">
        <f t="shared" si="0"/>
        <v>0</v>
      </c>
      <c r="P9" s="22" t="s">
        <v>125</v>
      </c>
      <c r="Q9" s="31">
        <f t="shared" si="1"/>
        <v>0</v>
      </c>
      <c r="S9" s="364" t="s">
        <v>76</v>
      </c>
      <c r="T9" s="365"/>
      <c r="U9" s="55" t="s">
        <v>77</v>
      </c>
      <c r="V9" s="60">
        <v>0</v>
      </c>
    </row>
    <row r="10" spans="1:81" ht="15.75" customHeight="1" x14ac:dyDescent="0.3">
      <c r="A10" s="18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92" t="str">
        <f t="shared" si="0"/>
        <v/>
      </c>
      <c r="P10" s="22"/>
      <c r="Q10" s="31">
        <f t="shared" si="1"/>
        <v>0</v>
      </c>
    </row>
    <row r="11" spans="1:81" ht="15.75" customHeight="1" x14ac:dyDescent="0.3">
      <c r="A11" s="18"/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92" t="str">
        <f t="shared" si="0"/>
        <v/>
      </c>
      <c r="P11" s="22"/>
      <c r="Q11" s="31">
        <f t="shared" si="1"/>
        <v>0</v>
      </c>
    </row>
    <row r="12" spans="1:81" ht="15.75" customHeight="1" x14ac:dyDescent="0.3">
      <c r="A12" s="18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2" t="str">
        <f t="shared" si="0"/>
        <v/>
      </c>
      <c r="P12" s="22"/>
      <c r="Q12" s="31">
        <f t="shared" si="1"/>
        <v>0</v>
      </c>
    </row>
    <row r="13" spans="1:81" ht="15.75" customHeight="1" x14ac:dyDescent="0.3">
      <c r="A13" s="18"/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92" t="str">
        <f t="shared" si="0"/>
        <v/>
      </c>
      <c r="P13" s="22"/>
      <c r="Q13" s="31">
        <f t="shared" si="1"/>
        <v>0</v>
      </c>
    </row>
    <row r="14" spans="1:81" ht="15.75" customHeight="1" x14ac:dyDescent="0.3">
      <c r="A14" s="18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2" t="str">
        <f t="shared" si="0"/>
        <v/>
      </c>
      <c r="P14" s="22"/>
      <c r="Q14" s="31">
        <f t="shared" si="1"/>
        <v>0</v>
      </c>
    </row>
    <row r="15" spans="1:81" ht="15.75" customHeight="1" x14ac:dyDescent="0.3">
      <c r="A15" s="18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92" t="str">
        <f t="shared" si="0"/>
        <v/>
      </c>
      <c r="P15" s="22"/>
      <c r="Q15" s="31">
        <f t="shared" si="1"/>
        <v>0</v>
      </c>
    </row>
    <row r="16" spans="1:81" ht="15.75" customHeight="1" x14ac:dyDescent="0.3">
      <c r="A16" s="18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92" t="str">
        <f t="shared" si="0"/>
        <v/>
      </c>
      <c r="P16" s="22"/>
      <c r="Q16" s="31">
        <f t="shared" si="1"/>
        <v>0</v>
      </c>
    </row>
    <row r="17" spans="1:17" ht="15.75" customHeight="1" x14ac:dyDescent="0.3">
      <c r="A17" s="18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 t="str">
        <f t="shared" si="0"/>
        <v/>
      </c>
      <c r="P17" s="22"/>
      <c r="Q17" s="31">
        <f t="shared" si="1"/>
        <v>0</v>
      </c>
    </row>
    <row r="18" spans="1:17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si="0"/>
        <v/>
      </c>
      <c r="P18" s="22"/>
      <c r="Q18" s="31">
        <f t="shared" ref="Q18:Q45" si="2">SUM(C18:E18)</f>
        <v>0</v>
      </c>
    </row>
    <row r="19" spans="1:17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0"/>
        <v/>
      </c>
      <c r="P19" s="22"/>
      <c r="Q19" s="31">
        <f t="shared" si="2"/>
        <v>0</v>
      </c>
    </row>
    <row r="20" spans="1:17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0"/>
        <v/>
      </c>
      <c r="P20" s="22"/>
      <c r="Q20" s="31">
        <f t="shared" si="2"/>
        <v>0</v>
      </c>
    </row>
    <row r="21" spans="1:17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0"/>
        <v/>
      </c>
      <c r="P21" s="22"/>
      <c r="Q21" s="31">
        <f t="shared" si="2"/>
        <v>0</v>
      </c>
    </row>
    <row r="22" spans="1:17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0"/>
        <v/>
      </c>
      <c r="P22" s="54"/>
      <c r="Q22" s="31">
        <f t="shared" si="2"/>
        <v>0</v>
      </c>
    </row>
    <row r="23" spans="1:17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0"/>
        <v/>
      </c>
      <c r="P23" s="21"/>
      <c r="Q23" s="31">
        <f t="shared" si="2"/>
        <v>0</v>
      </c>
    </row>
    <row r="24" spans="1:17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0"/>
        <v/>
      </c>
      <c r="P24" s="54"/>
      <c r="Q24" s="31">
        <f t="shared" si="2"/>
        <v>0</v>
      </c>
    </row>
    <row r="25" spans="1:17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0"/>
        <v/>
      </c>
      <c r="P25" s="54"/>
      <c r="Q25" s="31">
        <f t="shared" si="2"/>
        <v>0</v>
      </c>
    </row>
    <row r="26" spans="1:17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0"/>
        <v/>
      </c>
      <c r="P26" s="54"/>
      <c r="Q26" s="31">
        <f t="shared" si="2"/>
        <v>0</v>
      </c>
    </row>
    <row r="27" spans="1:17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0"/>
        <v/>
      </c>
      <c r="P27" s="54"/>
      <c r="Q27" s="31">
        <f t="shared" si="2"/>
        <v>0</v>
      </c>
    </row>
    <row r="28" spans="1:17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0"/>
        <v/>
      </c>
      <c r="P28" s="54"/>
      <c r="Q28" s="31">
        <f t="shared" si="2"/>
        <v>0</v>
      </c>
    </row>
    <row r="29" spans="1:17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0"/>
        <v/>
      </c>
      <c r="P29" s="21"/>
      <c r="Q29" s="31">
        <f t="shared" si="2"/>
        <v>0</v>
      </c>
    </row>
    <row r="30" spans="1:17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0"/>
        <v/>
      </c>
      <c r="P30" s="21"/>
      <c r="Q30" s="31">
        <f t="shared" si="2"/>
        <v>0</v>
      </c>
    </row>
    <row r="31" spans="1:17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0"/>
        <v/>
      </c>
      <c r="P31" s="21"/>
      <c r="Q31" s="31">
        <f t="shared" si="2"/>
        <v>0</v>
      </c>
    </row>
    <row r="32" spans="1:17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0"/>
        <v/>
      </c>
      <c r="P32" s="54"/>
      <c r="Q32" s="31">
        <f t="shared" si="2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0"/>
        <v/>
      </c>
      <c r="P33" s="54"/>
      <c r="Q33" s="31">
        <f t="shared" si="2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0"/>
        <v/>
      </c>
      <c r="P34" s="54"/>
      <c r="Q34" s="31">
        <f t="shared" si="2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0"/>
        <v/>
      </c>
      <c r="P35" s="54"/>
      <c r="Q35" s="31">
        <f t="shared" si="2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0"/>
        <v/>
      </c>
      <c r="P36" s="54"/>
      <c r="Q36" s="31">
        <f t="shared" si="2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0"/>
        <v/>
      </c>
      <c r="P37" s="54"/>
      <c r="Q37" s="31">
        <f t="shared" si="2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0"/>
        <v/>
      </c>
      <c r="P38" s="54"/>
      <c r="Q38" s="31">
        <f t="shared" si="2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0"/>
        <v/>
      </c>
      <c r="P39" s="54"/>
      <c r="Q39" s="31">
        <f t="shared" si="2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0"/>
        <v/>
      </c>
      <c r="P40" s="54"/>
      <c r="Q40" s="31">
        <f t="shared" si="2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0"/>
        <v/>
      </c>
      <c r="P41" s="54"/>
      <c r="Q41" s="31">
        <f t="shared" si="2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0"/>
        <v/>
      </c>
      <c r="P42" s="54"/>
      <c r="Q42" s="31">
        <f t="shared" si="2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0"/>
        <v/>
      </c>
      <c r="P43" s="54"/>
      <c r="Q43" s="31">
        <f t="shared" si="2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0"/>
        <v/>
      </c>
      <c r="P44" s="54"/>
      <c r="Q44" s="31">
        <f t="shared" si="2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0"/>
        <v/>
      </c>
      <c r="P45" s="54"/>
      <c r="Q45" s="31">
        <f t="shared" si="2"/>
        <v>0</v>
      </c>
    </row>
  </sheetData>
  <mergeCells count="29">
    <mergeCell ref="Y1:Z1"/>
    <mergeCell ref="Y2:Z2"/>
    <mergeCell ref="Y3:Z3"/>
    <mergeCell ref="A1:C1"/>
    <mergeCell ref="D1:K1"/>
    <mergeCell ref="A2:C2"/>
    <mergeCell ref="D2:F2"/>
    <mergeCell ref="G2:I2"/>
    <mergeCell ref="J2:K2"/>
    <mergeCell ref="R2:R3"/>
    <mergeCell ref="B3:B4"/>
    <mergeCell ref="C3:D3"/>
    <mergeCell ref="E3:F4"/>
    <mergeCell ref="G3:H3"/>
    <mergeCell ref="I3:J4"/>
    <mergeCell ref="V2:V3"/>
    <mergeCell ref="S7:T7"/>
    <mergeCell ref="S8:T8"/>
    <mergeCell ref="S9:T9"/>
    <mergeCell ref="C4:D4"/>
    <mergeCell ref="G4:H4"/>
    <mergeCell ref="K4:L4"/>
    <mergeCell ref="O4:P4"/>
    <mergeCell ref="R4:R5"/>
    <mergeCell ref="T4:T5"/>
    <mergeCell ref="T2:T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C45"/>
  <sheetViews>
    <sheetView zoomScaleNormal="100" workbookViewId="0">
      <pane ySplit="5" topLeftCell="A6" activePane="bottomLeft" state="frozen"/>
      <selection activeCell="O7" sqref="O6:O45"/>
      <selection pane="bottomLeft" sqref="A1:C1"/>
    </sheetView>
  </sheetViews>
  <sheetFormatPr defaultColWidth="9.109375" defaultRowHeight="15.75" customHeight="1" x14ac:dyDescent="0.3"/>
  <cols>
    <col min="1" max="1" width="3.109375" style="2" customWidth="1"/>
    <col min="2" max="2" width="7.109375" style="7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9.6640625" style="1" customWidth="1"/>
    <col min="18" max="16384" width="9.109375" style="1"/>
  </cols>
  <sheetData>
    <row r="1" spans="1:81" ht="15.75" customHeight="1" x14ac:dyDescent="0.3">
      <c r="A1" s="401" t="s">
        <v>34</v>
      </c>
      <c r="B1" s="402"/>
      <c r="C1" s="402"/>
      <c r="D1" s="403" t="s">
        <v>70</v>
      </c>
      <c r="E1" s="403"/>
      <c r="F1" s="403"/>
      <c r="G1" s="403"/>
      <c r="H1" s="403"/>
      <c r="I1" s="404"/>
      <c r="J1" s="404"/>
      <c r="K1" s="405"/>
      <c r="R1" s="84" t="s">
        <v>39</v>
      </c>
      <c r="S1" s="85"/>
      <c r="T1" s="84" t="s">
        <v>39</v>
      </c>
      <c r="U1" s="85"/>
      <c r="V1" s="84" t="s">
        <v>39</v>
      </c>
      <c r="W1" s="85"/>
      <c r="Y1" s="378" t="s">
        <v>129</v>
      </c>
      <c r="Z1" s="379"/>
      <c r="AA1" s="199">
        <v>0</v>
      </c>
    </row>
    <row r="2" spans="1:81" ht="15.75" customHeight="1" x14ac:dyDescent="0.3">
      <c r="A2" s="401" t="s">
        <v>30</v>
      </c>
      <c r="B2" s="402"/>
      <c r="C2" s="402"/>
      <c r="D2" s="403" t="s">
        <v>71</v>
      </c>
      <c r="E2" s="403"/>
      <c r="F2" s="406"/>
      <c r="G2" s="407" t="s">
        <v>57</v>
      </c>
      <c r="H2" s="408"/>
      <c r="I2" s="408"/>
      <c r="J2" s="409" t="s">
        <v>58</v>
      </c>
      <c r="K2" s="410"/>
      <c r="L2" s="50"/>
      <c r="M2" s="51" t="s">
        <v>40</v>
      </c>
      <c r="N2" s="52"/>
      <c r="O2" s="52" t="s">
        <v>41</v>
      </c>
      <c r="P2" s="53">
        <f>MAX(C6:C45)</f>
        <v>16</v>
      </c>
      <c r="R2" s="411" t="s">
        <v>73</v>
      </c>
      <c r="S2" s="79" t="s">
        <v>41</v>
      </c>
      <c r="T2" s="411" t="s">
        <v>102</v>
      </c>
      <c r="U2" s="79" t="s">
        <v>41</v>
      </c>
      <c r="V2" s="411" t="s">
        <v>103</v>
      </c>
      <c r="W2" s="79" t="s">
        <v>41</v>
      </c>
      <c r="Y2" s="378" t="s">
        <v>130</v>
      </c>
      <c r="Z2" s="379"/>
      <c r="AA2" s="199">
        <v>2</v>
      </c>
      <c r="AB2" s="200" t="s">
        <v>131</v>
      </c>
    </row>
    <row r="3" spans="1:81" ht="25.5" customHeight="1" x14ac:dyDescent="0.25">
      <c r="B3" s="380" t="s">
        <v>93</v>
      </c>
      <c r="C3" s="382" t="s">
        <v>41</v>
      </c>
      <c r="D3" s="383"/>
      <c r="E3" s="384" t="s">
        <v>94</v>
      </c>
      <c r="F3" s="385"/>
      <c r="G3" s="387" t="s">
        <v>41</v>
      </c>
      <c r="H3" s="388"/>
      <c r="I3" s="389" t="s">
        <v>95</v>
      </c>
      <c r="J3" s="390"/>
      <c r="K3" s="393" t="s">
        <v>41</v>
      </c>
      <c r="L3" s="394"/>
      <c r="M3" s="395" t="s">
        <v>96</v>
      </c>
      <c r="N3" s="396"/>
      <c r="O3" s="399" t="s">
        <v>77</v>
      </c>
      <c r="P3" s="400"/>
      <c r="R3" s="412"/>
      <c r="S3" s="33">
        <f>SUM(O6:O17)</f>
        <v>785</v>
      </c>
      <c r="T3" s="412"/>
      <c r="U3" s="33">
        <f>SUM(O6:O13)</f>
        <v>730</v>
      </c>
      <c r="V3" s="412"/>
      <c r="W3" s="33">
        <f>SUM(O6:O11)</f>
        <v>590</v>
      </c>
      <c r="Y3" s="378" t="s">
        <v>132</v>
      </c>
      <c r="Z3" s="379"/>
      <c r="AA3" s="201">
        <v>8</v>
      </c>
      <c r="AB3" s="202">
        <f>SUM((AA1*4)+(AA2*2)+AA3)</f>
        <v>12</v>
      </c>
    </row>
    <row r="4" spans="1:81" ht="23.25" customHeight="1" x14ac:dyDescent="0.3">
      <c r="B4" s="381"/>
      <c r="C4" s="366">
        <v>64</v>
      </c>
      <c r="D4" s="367"/>
      <c r="E4" s="386"/>
      <c r="F4" s="368"/>
      <c r="G4" s="368">
        <v>75</v>
      </c>
      <c r="H4" s="369"/>
      <c r="I4" s="391"/>
      <c r="J4" s="392"/>
      <c r="K4" s="370">
        <v>66</v>
      </c>
      <c r="L4" s="371"/>
      <c r="M4" s="397"/>
      <c r="N4" s="398"/>
      <c r="O4" s="372">
        <v>73</v>
      </c>
      <c r="P4" s="373"/>
      <c r="R4" s="374"/>
      <c r="S4" s="73"/>
      <c r="T4" s="376"/>
      <c r="U4" s="57"/>
    </row>
    <row r="5" spans="1:81" s="17" customFormat="1" ht="25.5" customHeight="1" x14ac:dyDescent="0.2">
      <c r="A5" s="19"/>
      <c r="B5" s="13" t="s">
        <v>0</v>
      </c>
      <c r="C5" s="14" t="s">
        <v>2</v>
      </c>
      <c r="D5" s="14" t="s">
        <v>3</v>
      </c>
      <c r="E5" s="14" t="s">
        <v>4</v>
      </c>
      <c r="F5" s="14" t="s">
        <v>20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19</v>
      </c>
      <c r="L5" s="14" t="s">
        <v>29</v>
      </c>
      <c r="M5" s="14" t="s">
        <v>17</v>
      </c>
      <c r="N5" s="15" t="s">
        <v>9</v>
      </c>
      <c r="O5" s="16" t="s">
        <v>38</v>
      </c>
      <c r="P5" s="12" t="s">
        <v>37</v>
      </c>
      <c r="Q5" s="23" t="s">
        <v>32</v>
      </c>
      <c r="R5" s="375"/>
      <c r="S5" s="72"/>
      <c r="T5" s="377"/>
      <c r="U5" s="72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1" ht="15.75" customHeight="1" x14ac:dyDescent="0.3">
      <c r="A6" s="18">
        <v>1</v>
      </c>
      <c r="B6" s="6">
        <v>64</v>
      </c>
      <c r="C6" s="214">
        <v>15</v>
      </c>
      <c r="D6" s="214">
        <v>11</v>
      </c>
      <c r="E6" s="214">
        <v>8</v>
      </c>
      <c r="F6" s="214">
        <v>9</v>
      </c>
      <c r="G6" s="214">
        <v>11</v>
      </c>
      <c r="H6" s="214">
        <v>12</v>
      </c>
      <c r="I6" s="214">
        <v>9</v>
      </c>
      <c r="J6" s="214">
        <v>10</v>
      </c>
      <c r="K6" s="214">
        <v>11</v>
      </c>
      <c r="L6" s="214">
        <v>10</v>
      </c>
      <c r="M6" s="214">
        <v>3</v>
      </c>
      <c r="N6" s="214"/>
      <c r="O6" s="192">
        <f t="shared" ref="O6:O17" si="0">IF(B6="","",SUM(C6:M6)-(N6))</f>
        <v>109</v>
      </c>
      <c r="P6" s="22" t="s">
        <v>127</v>
      </c>
      <c r="Q6" s="31">
        <f t="shared" ref="Q6:Q21" si="1">SUM(C6:E6)</f>
        <v>34</v>
      </c>
    </row>
    <row r="7" spans="1:81" ht="15.75" customHeight="1" x14ac:dyDescent="0.3">
      <c r="A7" s="18">
        <v>2</v>
      </c>
      <c r="B7" s="6" t="s">
        <v>196</v>
      </c>
      <c r="C7" s="8">
        <v>14</v>
      </c>
      <c r="D7" s="8">
        <v>11</v>
      </c>
      <c r="E7" s="8">
        <v>6</v>
      </c>
      <c r="F7" s="8">
        <v>10</v>
      </c>
      <c r="G7" s="8">
        <v>12</v>
      </c>
      <c r="H7" s="8">
        <v>13</v>
      </c>
      <c r="I7" s="8">
        <v>9</v>
      </c>
      <c r="J7" s="8">
        <v>10</v>
      </c>
      <c r="K7" s="8">
        <v>10</v>
      </c>
      <c r="L7" s="8">
        <v>9</v>
      </c>
      <c r="M7" s="8">
        <v>3</v>
      </c>
      <c r="N7" s="9"/>
      <c r="O7" s="192">
        <f t="shared" si="0"/>
        <v>107</v>
      </c>
      <c r="P7" s="22" t="s">
        <v>124</v>
      </c>
      <c r="Q7" s="31">
        <f t="shared" si="1"/>
        <v>31</v>
      </c>
      <c r="S7" s="364" t="s">
        <v>74</v>
      </c>
      <c r="T7" s="365"/>
      <c r="U7" s="55" t="s">
        <v>77</v>
      </c>
      <c r="V7" s="60">
        <v>0</v>
      </c>
    </row>
    <row r="8" spans="1:81" ht="15.75" customHeight="1" x14ac:dyDescent="0.3">
      <c r="A8" s="18">
        <v>3</v>
      </c>
      <c r="B8" s="6" t="s">
        <v>192</v>
      </c>
      <c r="C8" s="11">
        <v>16</v>
      </c>
      <c r="D8" s="11">
        <v>12</v>
      </c>
      <c r="E8" s="11"/>
      <c r="F8" s="11">
        <v>9</v>
      </c>
      <c r="G8" s="11">
        <v>11</v>
      </c>
      <c r="H8" s="11">
        <v>14</v>
      </c>
      <c r="I8" s="11">
        <v>9</v>
      </c>
      <c r="J8" s="11">
        <v>9</v>
      </c>
      <c r="K8" s="11">
        <v>11</v>
      </c>
      <c r="L8" s="11">
        <v>11</v>
      </c>
      <c r="M8" s="11">
        <v>3</v>
      </c>
      <c r="N8" s="11"/>
      <c r="O8" s="192">
        <f t="shared" si="0"/>
        <v>105</v>
      </c>
      <c r="P8" s="22" t="s">
        <v>124</v>
      </c>
      <c r="Q8" s="31">
        <f t="shared" si="1"/>
        <v>28</v>
      </c>
      <c r="S8" s="364" t="s">
        <v>75</v>
      </c>
      <c r="T8" s="365"/>
      <c r="U8" s="55" t="s">
        <v>77</v>
      </c>
      <c r="V8" s="60">
        <v>51</v>
      </c>
    </row>
    <row r="9" spans="1:81" ht="15.75" customHeight="1" x14ac:dyDescent="0.3">
      <c r="A9" s="18">
        <v>4</v>
      </c>
      <c r="B9" s="6" t="s">
        <v>190</v>
      </c>
      <c r="C9" s="211">
        <v>15</v>
      </c>
      <c r="D9" s="211">
        <v>12</v>
      </c>
      <c r="E9" s="211"/>
      <c r="F9" s="211">
        <v>8</v>
      </c>
      <c r="G9" s="211">
        <v>11</v>
      </c>
      <c r="H9" s="211">
        <v>12</v>
      </c>
      <c r="I9" s="211">
        <v>9</v>
      </c>
      <c r="J9" s="211">
        <v>9</v>
      </c>
      <c r="K9" s="211">
        <v>10</v>
      </c>
      <c r="L9" s="211">
        <v>11</v>
      </c>
      <c r="M9" s="211"/>
      <c r="N9" s="212"/>
      <c r="O9" s="192">
        <f t="shared" si="0"/>
        <v>97</v>
      </c>
      <c r="P9" s="22" t="s">
        <v>124</v>
      </c>
      <c r="Q9" s="31">
        <f t="shared" si="1"/>
        <v>27</v>
      </c>
      <c r="S9" s="364" t="s">
        <v>76</v>
      </c>
      <c r="T9" s="365"/>
      <c r="U9" s="55" t="s">
        <v>77</v>
      </c>
      <c r="V9" s="60">
        <v>31</v>
      </c>
    </row>
    <row r="10" spans="1:81" ht="15.75" customHeight="1" x14ac:dyDescent="0.3">
      <c r="A10" s="18">
        <v>5</v>
      </c>
      <c r="B10" s="6" t="s">
        <v>194</v>
      </c>
      <c r="C10" s="211">
        <v>13</v>
      </c>
      <c r="D10" s="211">
        <v>9</v>
      </c>
      <c r="E10" s="211">
        <v>6</v>
      </c>
      <c r="F10" s="211">
        <v>10</v>
      </c>
      <c r="G10" s="211"/>
      <c r="H10" s="211">
        <v>12</v>
      </c>
      <c r="I10" s="211">
        <v>9</v>
      </c>
      <c r="J10" s="211">
        <v>10</v>
      </c>
      <c r="K10" s="211">
        <v>9</v>
      </c>
      <c r="L10" s="211">
        <v>9</v>
      </c>
      <c r="M10" s="211"/>
      <c r="N10" s="212"/>
      <c r="O10" s="192">
        <f t="shared" si="0"/>
        <v>87</v>
      </c>
      <c r="P10" s="22" t="s">
        <v>124</v>
      </c>
      <c r="Q10" s="31">
        <f t="shared" si="1"/>
        <v>28</v>
      </c>
    </row>
    <row r="11" spans="1:81" ht="15.75" customHeight="1" x14ac:dyDescent="0.3">
      <c r="A11" s="18">
        <v>6</v>
      </c>
      <c r="B11" s="6">
        <v>135</v>
      </c>
      <c r="C11" s="214"/>
      <c r="D11" s="214">
        <v>10</v>
      </c>
      <c r="E11" s="214">
        <v>7</v>
      </c>
      <c r="F11" s="214">
        <v>9</v>
      </c>
      <c r="G11" s="214">
        <v>9</v>
      </c>
      <c r="H11" s="214">
        <v>12</v>
      </c>
      <c r="I11" s="214">
        <v>9</v>
      </c>
      <c r="J11" s="214">
        <v>9</v>
      </c>
      <c r="K11" s="214">
        <v>10</v>
      </c>
      <c r="L11" s="214">
        <v>10</v>
      </c>
      <c r="M11" s="214"/>
      <c r="N11" s="214"/>
      <c r="O11" s="192">
        <f t="shared" si="0"/>
        <v>85</v>
      </c>
      <c r="P11" s="22" t="s">
        <v>126</v>
      </c>
      <c r="Q11" s="31">
        <f t="shared" si="1"/>
        <v>17</v>
      </c>
    </row>
    <row r="12" spans="1:81" ht="15.75" customHeight="1" x14ac:dyDescent="0.3">
      <c r="A12" s="18">
        <v>7</v>
      </c>
      <c r="B12" s="6">
        <v>65</v>
      </c>
      <c r="C12" s="11"/>
      <c r="D12" s="11">
        <v>10</v>
      </c>
      <c r="E12" s="11">
        <v>7</v>
      </c>
      <c r="F12" s="11">
        <v>9</v>
      </c>
      <c r="G12" s="11"/>
      <c r="H12" s="11">
        <v>12</v>
      </c>
      <c r="I12" s="11">
        <v>9</v>
      </c>
      <c r="J12" s="11">
        <v>10</v>
      </c>
      <c r="K12" s="11">
        <v>10</v>
      </c>
      <c r="L12" s="11">
        <v>12</v>
      </c>
      <c r="M12" s="11"/>
      <c r="N12" s="11"/>
      <c r="O12" s="192">
        <f t="shared" si="0"/>
        <v>79</v>
      </c>
      <c r="P12" s="22" t="s">
        <v>127</v>
      </c>
      <c r="Q12" s="31">
        <f t="shared" si="1"/>
        <v>17</v>
      </c>
    </row>
    <row r="13" spans="1:81" ht="15.75" customHeight="1" x14ac:dyDescent="0.3">
      <c r="A13" s="18">
        <v>8</v>
      </c>
      <c r="B13" s="6" t="s">
        <v>191</v>
      </c>
      <c r="C13" s="214"/>
      <c r="D13" s="214"/>
      <c r="E13" s="214"/>
      <c r="F13" s="214">
        <v>8</v>
      </c>
      <c r="G13" s="214">
        <v>10</v>
      </c>
      <c r="H13" s="214">
        <v>9</v>
      </c>
      <c r="I13" s="214">
        <v>8</v>
      </c>
      <c r="J13" s="214">
        <v>8</v>
      </c>
      <c r="K13" s="214">
        <v>9</v>
      </c>
      <c r="L13" s="214">
        <v>9</v>
      </c>
      <c r="M13" s="214"/>
      <c r="N13" s="214"/>
      <c r="O13" s="192">
        <f t="shared" si="0"/>
        <v>61</v>
      </c>
      <c r="P13" s="22" t="s">
        <v>124</v>
      </c>
      <c r="Q13" s="31">
        <f t="shared" si="1"/>
        <v>0</v>
      </c>
    </row>
    <row r="14" spans="1:81" ht="15.75" customHeight="1" x14ac:dyDescent="0.3">
      <c r="A14" s="18">
        <v>9</v>
      </c>
      <c r="B14" s="6" t="s">
        <v>193</v>
      </c>
      <c r="C14" s="11"/>
      <c r="D14" s="11"/>
      <c r="E14" s="11"/>
      <c r="F14" s="11">
        <v>9</v>
      </c>
      <c r="G14" s="11"/>
      <c r="H14" s="11">
        <v>11</v>
      </c>
      <c r="I14" s="11">
        <v>8</v>
      </c>
      <c r="J14" s="11">
        <v>8</v>
      </c>
      <c r="K14" s="11">
        <v>10</v>
      </c>
      <c r="L14" s="11">
        <v>9</v>
      </c>
      <c r="M14" s="11"/>
      <c r="N14" s="11"/>
      <c r="O14" s="192">
        <f t="shared" si="0"/>
        <v>55</v>
      </c>
      <c r="P14" s="22" t="s">
        <v>124</v>
      </c>
      <c r="Q14" s="31">
        <f t="shared" si="1"/>
        <v>0</v>
      </c>
    </row>
    <row r="15" spans="1:81" ht="15.75" customHeight="1" x14ac:dyDescent="0.3">
      <c r="A15" s="18">
        <v>10</v>
      </c>
      <c r="B15" s="6" t="s">
        <v>189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2"/>
      <c r="O15" s="192">
        <f t="shared" si="0"/>
        <v>0</v>
      </c>
      <c r="P15" s="22" t="s">
        <v>124</v>
      </c>
      <c r="Q15" s="31">
        <f t="shared" si="1"/>
        <v>0</v>
      </c>
    </row>
    <row r="16" spans="1:81" ht="15.75" customHeight="1" x14ac:dyDescent="0.3">
      <c r="A16" s="18">
        <v>11</v>
      </c>
      <c r="B16" s="6" t="s">
        <v>195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2">
        <f t="shared" si="0"/>
        <v>0</v>
      </c>
      <c r="P16" s="22" t="s">
        <v>124</v>
      </c>
      <c r="Q16" s="31">
        <f t="shared" si="1"/>
        <v>0</v>
      </c>
    </row>
    <row r="17" spans="1:22" ht="15.75" customHeight="1" x14ac:dyDescent="0.3">
      <c r="A17" s="18">
        <v>12</v>
      </c>
      <c r="B17" s="6">
        <v>136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2">
        <f t="shared" si="0"/>
        <v>0</v>
      </c>
      <c r="P17" s="22" t="s">
        <v>126</v>
      </c>
      <c r="Q17" s="31">
        <f t="shared" si="1"/>
        <v>0</v>
      </c>
    </row>
    <row r="18" spans="1:22" ht="15.75" customHeight="1" x14ac:dyDescent="0.3">
      <c r="A18" s="18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2" t="str">
        <f t="shared" ref="O18:O45" si="2">IF(B18="","",SUM(C18:M18)-(N18))</f>
        <v/>
      </c>
      <c r="P18" s="22"/>
      <c r="Q18" s="31">
        <f t="shared" si="1"/>
        <v>0</v>
      </c>
      <c r="V18" s="1">
        <f>SUM(O14:O17)</f>
        <v>55</v>
      </c>
    </row>
    <row r="19" spans="1:22" ht="15.75" customHeight="1" x14ac:dyDescent="0.3">
      <c r="A19" s="18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2" t="str">
        <f t="shared" si="2"/>
        <v/>
      </c>
      <c r="P19" s="22"/>
      <c r="Q19" s="31">
        <f t="shared" si="1"/>
        <v>0</v>
      </c>
    </row>
    <row r="20" spans="1:22" ht="15.75" customHeight="1" x14ac:dyDescent="0.3">
      <c r="A20" s="18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92" t="str">
        <f t="shared" si="2"/>
        <v/>
      </c>
      <c r="P20" s="22"/>
      <c r="Q20" s="31">
        <f t="shared" si="1"/>
        <v>0</v>
      </c>
    </row>
    <row r="21" spans="1:22" ht="15.75" customHeight="1" x14ac:dyDescent="0.3">
      <c r="A21" s="18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2" t="str">
        <f t="shared" si="2"/>
        <v/>
      </c>
      <c r="P21" s="22"/>
      <c r="Q21" s="31">
        <f t="shared" si="1"/>
        <v>0</v>
      </c>
    </row>
    <row r="22" spans="1:22" ht="15.75" customHeight="1" x14ac:dyDescent="0.3">
      <c r="A22" s="1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92" t="str">
        <f t="shared" si="2"/>
        <v/>
      </c>
      <c r="P22" s="54"/>
      <c r="Q22" s="31">
        <f t="shared" ref="Q22:Q45" si="3">SUM(C22:E22)</f>
        <v>0</v>
      </c>
    </row>
    <row r="23" spans="1:22" ht="15.75" customHeight="1" x14ac:dyDescent="0.3">
      <c r="A23" s="18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92" t="str">
        <f t="shared" si="2"/>
        <v/>
      </c>
      <c r="P23" s="21"/>
      <c r="Q23" s="31">
        <f t="shared" si="3"/>
        <v>0</v>
      </c>
    </row>
    <row r="24" spans="1:22" ht="15.75" customHeight="1" x14ac:dyDescent="0.3">
      <c r="A24" s="1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92" t="str">
        <f t="shared" si="2"/>
        <v/>
      </c>
      <c r="P24" s="54"/>
      <c r="Q24" s="31">
        <f t="shared" si="3"/>
        <v>0</v>
      </c>
    </row>
    <row r="25" spans="1:22" ht="15.75" customHeight="1" x14ac:dyDescent="0.3">
      <c r="A25" s="18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2" t="str">
        <f t="shared" si="2"/>
        <v/>
      </c>
      <c r="P25" s="54"/>
      <c r="Q25" s="31">
        <f t="shared" si="3"/>
        <v>0</v>
      </c>
    </row>
    <row r="26" spans="1:22" ht="15.75" customHeight="1" x14ac:dyDescent="0.3">
      <c r="A26" s="18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92" t="str">
        <f t="shared" si="2"/>
        <v/>
      </c>
      <c r="P26" s="54"/>
      <c r="Q26" s="31">
        <f t="shared" si="3"/>
        <v>0</v>
      </c>
    </row>
    <row r="27" spans="1:22" ht="15.75" customHeight="1" x14ac:dyDescent="0.3">
      <c r="A27" s="1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92" t="str">
        <f t="shared" si="2"/>
        <v/>
      </c>
      <c r="P27" s="54"/>
      <c r="Q27" s="31">
        <f t="shared" si="3"/>
        <v>0</v>
      </c>
    </row>
    <row r="28" spans="1:22" ht="15.75" customHeight="1" x14ac:dyDescent="0.3">
      <c r="A28" s="18"/>
      <c r="B28" s="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92" t="str">
        <f t="shared" si="2"/>
        <v/>
      </c>
      <c r="P28" s="54"/>
      <c r="Q28" s="31">
        <f t="shared" si="3"/>
        <v>0</v>
      </c>
    </row>
    <row r="29" spans="1:22" ht="15.75" customHeight="1" x14ac:dyDescent="0.3">
      <c r="A29" s="18"/>
      <c r="B29" s="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92" t="str">
        <f t="shared" si="2"/>
        <v/>
      </c>
      <c r="P29" s="21"/>
      <c r="Q29" s="31">
        <f t="shared" si="3"/>
        <v>0</v>
      </c>
    </row>
    <row r="30" spans="1:22" ht="15.75" customHeight="1" x14ac:dyDescent="0.3">
      <c r="A30" s="18"/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92" t="str">
        <f t="shared" si="2"/>
        <v/>
      </c>
      <c r="P30" s="21"/>
      <c r="Q30" s="31">
        <f t="shared" si="3"/>
        <v>0</v>
      </c>
    </row>
    <row r="31" spans="1:22" ht="15.75" customHeight="1" x14ac:dyDescent="0.3">
      <c r="A31" s="18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92" t="str">
        <f t="shared" si="2"/>
        <v/>
      </c>
      <c r="P31" s="21"/>
      <c r="Q31" s="31">
        <f t="shared" si="3"/>
        <v>0</v>
      </c>
    </row>
    <row r="32" spans="1:22" ht="15.75" customHeight="1" x14ac:dyDescent="0.3">
      <c r="A32" s="1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92" t="str">
        <f t="shared" si="2"/>
        <v/>
      </c>
      <c r="P32" s="54"/>
      <c r="Q32" s="31">
        <f t="shared" si="3"/>
        <v>0</v>
      </c>
    </row>
    <row r="33" spans="1:19" ht="15.75" customHeight="1" x14ac:dyDescent="0.3">
      <c r="A33" s="18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92" t="str">
        <f t="shared" si="2"/>
        <v/>
      </c>
      <c r="P33" s="54"/>
      <c r="Q33" s="31">
        <f t="shared" si="3"/>
        <v>0</v>
      </c>
    </row>
    <row r="34" spans="1:19" ht="15.75" customHeight="1" x14ac:dyDescent="0.3">
      <c r="A34" s="18"/>
      <c r="B34" s="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92" t="str">
        <f t="shared" si="2"/>
        <v/>
      </c>
      <c r="P34" s="54"/>
      <c r="Q34" s="31">
        <f t="shared" si="3"/>
        <v>0</v>
      </c>
    </row>
    <row r="35" spans="1:19" ht="15.75" customHeight="1" x14ac:dyDescent="0.3">
      <c r="A35" s="18"/>
      <c r="B35" s="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2" t="str">
        <f t="shared" si="2"/>
        <v/>
      </c>
      <c r="P35" s="54"/>
      <c r="Q35" s="31">
        <f t="shared" si="3"/>
        <v>0</v>
      </c>
    </row>
    <row r="36" spans="1:19" ht="15.75" customHeight="1" x14ac:dyDescent="0.3">
      <c r="A36" s="18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92" t="str">
        <f t="shared" si="2"/>
        <v/>
      </c>
      <c r="P36" s="54"/>
      <c r="Q36" s="31">
        <f t="shared" si="3"/>
        <v>0</v>
      </c>
      <c r="R36" s="32"/>
      <c r="S36" s="32"/>
    </row>
    <row r="37" spans="1:19" ht="15.75" customHeight="1" x14ac:dyDescent="0.3">
      <c r="A37" s="18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92" t="str">
        <f t="shared" si="2"/>
        <v/>
      </c>
      <c r="P37" s="54"/>
      <c r="Q37" s="31">
        <f t="shared" si="3"/>
        <v>0</v>
      </c>
    </row>
    <row r="38" spans="1:19" ht="15.75" customHeight="1" x14ac:dyDescent="0.3">
      <c r="A38" s="18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2" t="str">
        <f t="shared" si="2"/>
        <v/>
      </c>
      <c r="P38" s="54"/>
      <c r="Q38" s="31">
        <f t="shared" si="3"/>
        <v>0</v>
      </c>
    </row>
    <row r="39" spans="1:19" ht="15.75" customHeight="1" x14ac:dyDescent="0.3">
      <c r="A39" s="18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92" t="str">
        <f t="shared" si="2"/>
        <v/>
      </c>
      <c r="P39" s="54"/>
      <c r="Q39" s="31">
        <f t="shared" si="3"/>
        <v>0</v>
      </c>
    </row>
    <row r="40" spans="1:19" ht="15.75" customHeight="1" x14ac:dyDescent="0.3">
      <c r="A40" s="18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92" t="str">
        <f t="shared" si="2"/>
        <v/>
      </c>
      <c r="P40" s="54"/>
      <c r="Q40" s="31">
        <f t="shared" si="3"/>
        <v>0</v>
      </c>
    </row>
    <row r="41" spans="1:19" ht="15.75" customHeight="1" x14ac:dyDescent="0.3">
      <c r="A41" s="18"/>
      <c r="B41" s="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92" t="str">
        <f t="shared" si="2"/>
        <v/>
      </c>
      <c r="P41" s="54"/>
      <c r="Q41" s="31">
        <f t="shared" si="3"/>
        <v>0</v>
      </c>
    </row>
    <row r="42" spans="1:19" ht="15.75" customHeight="1" x14ac:dyDescent="0.3">
      <c r="A42" s="18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92" t="str">
        <f t="shared" si="2"/>
        <v/>
      </c>
      <c r="P42" s="54"/>
      <c r="Q42" s="31">
        <f t="shared" si="3"/>
        <v>0</v>
      </c>
    </row>
    <row r="43" spans="1:19" ht="15.75" customHeight="1" x14ac:dyDescent="0.3">
      <c r="A43" s="18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2" t="str">
        <f t="shared" si="2"/>
        <v/>
      </c>
      <c r="P43" s="54"/>
      <c r="Q43" s="31">
        <f t="shared" si="3"/>
        <v>0</v>
      </c>
    </row>
    <row r="44" spans="1:19" ht="15.75" customHeight="1" x14ac:dyDescent="0.3">
      <c r="A44" s="18"/>
      <c r="B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92" t="str">
        <f t="shared" si="2"/>
        <v/>
      </c>
      <c r="P44" s="54"/>
      <c r="Q44" s="31">
        <f t="shared" si="3"/>
        <v>0</v>
      </c>
    </row>
    <row r="45" spans="1:19" ht="15.75" customHeight="1" x14ac:dyDescent="0.3">
      <c r="A45" s="18"/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2" t="str">
        <f t="shared" si="2"/>
        <v/>
      </c>
      <c r="P45" s="54"/>
      <c r="Q45" s="31">
        <f t="shared" si="3"/>
        <v>0</v>
      </c>
    </row>
  </sheetData>
  <sortState xmlns:xlrd2="http://schemas.microsoft.com/office/spreadsheetml/2017/richdata2" ref="B6:P17">
    <sortCondition descending="1" ref="O6:O17"/>
  </sortState>
  <mergeCells count="29">
    <mergeCell ref="Y1:Z1"/>
    <mergeCell ref="Y2:Z2"/>
    <mergeCell ref="Y3:Z3"/>
    <mergeCell ref="V2:V3"/>
    <mergeCell ref="A1:C1"/>
    <mergeCell ref="D1:K1"/>
    <mergeCell ref="A2:C2"/>
    <mergeCell ref="D2:F2"/>
    <mergeCell ref="G2:I2"/>
    <mergeCell ref="J2:K2"/>
    <mergeCell ref="R2:R3"/>
    <mergeCell ref="T2:T3"/>
    <mergeCell ref="B3:B4"/>
    <mergeCell ref="C3:D3"/>
    <mergeCell ref="E3:F4"/>
    <mergeCell ref="G3:H3"/>
    <mergeCell ref="I3:J4"/>
    <mergeCell ref="K3:L3"/>
    <mergeCell ref="M3:N4"/>
    <mergeCell ref="O3:P3"/>
    <mergeCell ref="S7:T7"/>
    <mergeCell ref="S8:T8"/>
    <mergeCell ref="S9:T9"/>
    <mergeCell ref="C4:D4"/>
    <mergeCell ref="G4:H4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32</vt:i4>
      </vt:variant>
      <vt:variant>
        <vt:lpstr>Intervalli denominati</vt:lpstr>
      </vt:variant>
      <vt:variant>
        <vt:i4>6</vt:i4>
      </vt:variant>
    </vt:vector>
  </HeadingPairs>
  <TitlesOfParts>
    <vt:vector size="38" baseType="lpstr">
      <vt:lpstr>Classifiche</vt:lpstr>
      <vt:lpstr>Speciali</vt:lpstr>
      <vt:lpstr>Stamm</vt:lpstr>
      <vt:lpstr>Coppie</vt:lpstr>
      <vt:lpstr>Singoli</vt:lpstr>
      <vt:lpstr>Abballe</vt:lpstr>
      <vt:lpstr>Abbondanza</vt:lpstr>
      <vt:lpstr>Bertoni</vt:lpstr>
      <vt:lpstr>Bonfanti</vt:lpstr>
      <vt:lpstr>Bressan</vt:lpstr>
      <vt:lpstr>Cappelletti</vt:lpstr>
      <vt:lpstr>Ciati</vt:lpstr>
      <vt:lpstr>Dalla Valeria</vt:lpstr>
      <vt:lpstr>Di Maio</vt:lpstr>
      <vt:lpstr>Gerosa</vt:lpstr>
      <vt:lpstr>Godenzi</vt:lpstr>
      <vt:lpstr>Mabilia</vt:lpstr>
      <vt:lpstr>Mancini</vt:lpstr>
      <vt:lpstr>Mancino</vt:lpstr>
      <vt:lpstr>Marini</vt:lpstr>
      <vt:lpstr>Marson E</vt:lpstr>
      <vt:lpstr>Marson G</vt:lpstr>
      <vt:lpstr>Marson U</vt:lpstr>
      <vt:lpstr>Merlo</vt:lpstr>
      <vt:lpstr>Midili</vt:lpstr>
      <vt:lpstr>Napolitano</vt:lpstr>
      <vt:lpstr>Naska</vt:lpstr>
      <vt:lpstr>Noto</vt:lpstr>
      <vt:lpstr>Parodi</vt:lpstr>
      <vt:lpstr>Pattaro</vt:lpstr>
      <vt:lpstr>Pegorari</vt:lpstr>
      <vt:lpstr>Preti</vt:lpstr>
      <vt:lpstr>Coppie!Area_stampa</vt:lpstr>
      <vt:lpstr>Singoli!Area_stampa</vt:lpstr>
      <vt:lpstr>Stamm!Area_stampa</vt:lpstr>
      <vt:lpstr>Coppie!Titoli_stampa</vt:lpstr>
      <vt:lpstr>Singoli!Titoli_stampa</vt:lpstr>
      <vt:lpstr>Stamm!Titoli_stampa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2020-02-01T19:38:06Z</cp:lastPrinted>
  <dcterms:created xsi:type="dcterms:W3CDTF">2006-06-29T12:55:00Z</dcterms:created>
  <dcterms:modified xsi:type="dcterms:W3CDTF">2020-02-01T19:38:18Z</dcterms:modified>
</cp:coreProperties>
</file>