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56" windowWidth="17100" windowHeight="9996" tabRatio="934" firstSheet="5" activeTab="21"/>
  </bookViews>
  <sheets>
    <sheet name="Classifiche" sheetId="1" r:id="rId1"/>
    <sheet name="Speciali" sheetId="2" r:id="rId2"/>
    <sheet name="Stamm" sheetId="3" r:id="rId3"/>
    <sheet name="Coppie" sheetId="4" r:id="rId4"/>
    <sheet name="Singoli" sheetId="5" r:id="rId5"/>
    <sheet name="Abbondanza" sheetId="6" r:id="rId6"/>
    <sheet name="Bertoni" sheetId="7" r:id="rId7"/>
    <sheet name="Bonfanti" sheetId="8" r:id="rId8"/>
    <sheet name="Bressan" sheetId="9" r:id="rId9"/>
    <sheet name="Cappelletti" sheetId="10" r:id="rId10"/>
    <sheet name="Ciati" sheetId="11" r:id="rId11"/>
    <sheet name="Dalla Valeria" sheetId="12" r:id="rId12"/>
    <sheet name="Di Maio" sheetId="13" r:id="rId13"/>
    <sheet name="Ducoli" sheetId="14" r:id="rId14"/>
    <sheet name="Ermellini" sheetId="15" r:id="rId15"/>
    <sheet name="Fantinello" sheetId="16" r:id="rId16"/>
    <sheet name="Gechelin" sheetId="17" r:id="rId17"/>
    <sheet name="Gerosa" sheetId="18" r:id="rId18"/>
    <sheet name="Luppi" sheetId="19" r:id="rId19"/>
    <sheet name="Mabilia" sheetId="20" r:id="rId20"/>
    <sheet name="Maghini" sheetId="21" r:id="rId21"/>
    <sheet name="Marson G" sheetId="22" r:id="rId22"/>
    <sheet name="Maso" sheetId="23" r:id="rId23"/>
    <sheet name="Molaro" sheetId="24" r:id="rId24"/>
    <sheet name="Nava" sheetId="25" r:id="rId25"/>
    <sheet name="Parodi" sheetId="26" r:id="rId26"/>
    <sheet name="Pattaro" sheetId="27" r:id="rId27"/>
    <sheet name="Pedretti" sheetId="28" r:id="rId28"/>
    <sheet name="Pegorari" sheetId="29" r:id="rId29"/>
    <sheet name="Pozzi" sheetId="30" r:id="rId30"/>
    <sheet name="Preti" sheetId="31" r:id="rId31"/>
    <sheet name="Tentori" sheetId="32" r:id="rId32"/>
  </sheets>
  <definedNames>
    <definedName name="_xlnm.Print_Area" localSheetId="5">'Abbondanza'!$A$1:$W$25</definedName>
    <definedName name="_xlnm.Print_Area" localSheetId="6">'Bertoni'!$A$1:$W$16</definedName>
    <definedName name="_xlnm.Print_Area" localSheetId="7">'Bonfanti'!$A$1:$W$30</definedName>
    <definedName name="_xlnm.Print_Area" localSheetId="8">'Bressan'!$A$1:$W$15</definedName>
    <definedName name="_xlnm.Print_Area" localSheetId="9">'Cappelletti'!$A$1:$W$14</definedName>
    <definedName name="_xlnm.Print_Area" localSheetId="10">'Ciati'!$A$1:$W$13</definedName>
    <definedName name="_xlnm.Print_Area" localSheetId="3">'Coppie'!$A:$W</definedName>
    <definedName name="_xlnm.Print_Area" localSheetId="11">'Dalla Valeria'!$A$1:$W$15</definedName>
    <definedName name="_xlnm.Print_Area" localSheetId="12">'Di Maio'!$A$1:$W$18</definedName>
    <definedName name="_xlnm.Print_Area" localSheetId="13">'Ducoli'!$A$1:$W$22</definedName>
    <definedName name="_xlnm.Print_Area" localSheetId="14">'Ermellini'!$A$1:$W$30</definedName>
    <definedName name="_xlnm.Print_Area" localSheetId="15">'Fantinello'!$A$1:$W$10</definedName>
    <definedName name="_xlnm.Print_Area" localSheetId="16">'Gechelin'!$A$1:$W$10</definedName>
    <definedName name="_xlnm.Print_Area" localSheetId="17">'Gerosa'!$A$1:$W$26</definedName>
    <definedName name="_xlnm.Print_Area" localSheetId="18">'Luppi'!$A$1:$W$10</definedName>
    <definedName name="_xlnm.Print_Area" localSheetId="19">'Mabilia'!$A$1:$W$22</definedName>
    <definedName name="_xlnm.Print_Area" localSheetId="20">'Maghini'!$A$1:$W$22</definedName>
    <definedName name="_xlnm.Print_Area" localSheetId="21">'Marson G'!$A$1:$W$22</definedName>
    <definedName name="_xlnm.Print_Area" localSheetId="4">'Singoli'!$A:$S</definedName>
    <definedName name="_xlnm.Print_Area" localSheetId="2">'Stamm'!$A:$V</definedName>
  </definedNames>
  <calcPr fullCalcOnLoad="1"/>
</workbook>
</file>

<file path=xl/sharedStrings.xml><?xml version="1.0" encoding="utf-8"?>
<sst xmlns="http://schemas.openxmlformats.org/spreadsheetml/2006/main" count="2621" uniqueCount="256">
  <si>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</si>
  <si>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</si>
  <si>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</si>
  <si>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</si>
  <si>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</si>
  <si>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</si>
  <si>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</si>
  <si>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</si>
  <si>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</si>
  <si>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</si>
  <si>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</si>
  <si>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</si>
  <si>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</si>
  <si>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</si>
  <si>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</si>
  <si>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</si>
  <si>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</si>
  <si>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</si>
  <si>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</si>
  <si>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</si>
  <si>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</si>
  <si>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</si>
  <si>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</si>
  <si>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</si>
  <si>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</si>
  <si>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</si>
  <si>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</si>
  <si>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</si>
  <si>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</si>
  <si>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</si>
  <si>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</si>
  <si>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</si>
  <si>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</si>
  <si>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</si>
  <si>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</si>
  <si>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</si>
  <si>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Nr</t>
  </si>
  <si>
    <t>Out</t>
  </si>
  <si>
    <t>SUONI D'ACQUA</t>
  </si>
  <si>
    <t>tot</t>
  </si>
  <si>
    <t>ALLEVATORE</t>
  </si>
  <si>
    <t>METALLI 4 SOGGETTI</t>
  </si>
  <si>
    <t>FLAUTI 4 SOGGETTI</t>
  </si>
  <si>
    <t>Cat.</t>
  </si>
  <si>
    <t>PT. tot.</t>
  </si>
  <si>
    <t>PREMIAZIONI CLUB</t>
  </si>
  <si>
    <t>MIGLIORE KLOKKENDE</t>
  </si>
  <si>
    <t>P,TI</t>
  </si>
  <si>
    <t>STAMM</t>
  </si>
  <si>
    <t>GIUDICI</t>
  </si>
  <si>
    <t>Allevatore</t>
  </si>
  <si>
    <t>Punti</t>
  </si>
  <si>
    <t>1°</t>
  </si>
  <si>
    <t>COPPIE</t>
  </si>
  <si>
    <t>2°</t>
  </si>
  <si>
    <t>SINGOLI</t>
  </si>
  <si>
    <t>3°</t>
  </si>
  <si>
    <t>4°</t>
  </si>
  <si>
    <t>5°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</si>
  <si>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</si>
  <si>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</si>
  <si>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</si>
  <si>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</si>
  <si>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</si>
  <si>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</si>
  <si>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</si>
  <si>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BONFANTI ALESSANDRO</t>
  </si>
  <si>
    <t>648E</t>
  </si>
  <si>
    <t>AN20</t>
  </si>
  <si>
    <t>PEGORARI MAURO</t>
  </si>
  <si>
    <t>DI MAIO DIEGO</t>
  </si>
  <si>
    <t>260P</t>
  </si>
  <si>
    <t>NO</t>
  </si>
  <si>
    <t>BERTONI GIOVANNI</t>
  </si>
  <si>
    <t>09NZ</t>
  </si>
  <si>
    <t>FANTINELLO ALFREDO</t>
  </si>
  <si>
    <t>Z648</t>
  </si>
  <si>
    <t>TENTORI GIULIANO</t>
  </si>
  <si>
    <t>XB95</t>
  </si>
  <si>
    <t>GEROSA LUIGI</t>
  </si>
  <si>
    <t>633P</t>
  </si>
  <si>
    <t>PRETI ANGELO</t>
  </si>
  <si>
    <t>07RP</t>
  </si>
  <si>
    <t>DE06</t>
  </si>
  <si>
    <t>PEDRETTI TIBERIO</t>
  </si>
  <si>
    <t>183S</t>
  </si>
  <si>
    <t>ERMELLINI ATTILIO</t>
  </si>
  <si>
    <t>AX83</t>
  </si>
  <si>
    <t>MIGLIORI 12 SOGGETTI</t>
  </si>
  <si>
    <t>SUONI D'ACQUA STAMM</t>
  </si>
  <si>
    <t xml:space="preserve">SUONI D'ACQUA COPPIE </t>
  </si>
  <si>
    <t>SUONI D'ACQUA SINGOLI</t>
  </si>
  <si>
    <t>P.TI</t>
  </si>
  <si>
    <t>DALLA VAELRIA FORTUNATO</t>
  </si>
  <si>
    <t>MARSON GIANLUCA</t>
  </si>
  <si>
    <t>03WH</t>
  </si>
  <si>
    <t>CAMPIONE RAZZA</t>
  </si>
  <si>
    <t xml:space="preserve">PREMIAZIONI SPECIALI </t>
  </si>
  <si>
    <t>MIGLIORI SUONI D'ACQUA STAMM</t>
  </si>
  <si>
    <t>MIGLIORI SUONI D'ACQUA COPPIE</t>
  </si>
  <si>
    <t>MIGLIORI SUONI D'ACQUA SINGOLI</t>
  </si>
  <si>
    <t>MIGLIORE KLOKKENDE SINGOLA</t>
  </si>
  <si>
    <t>PREMIAZIONE SPECIALE SOCI CLUB</t>
  </si>
  <si>
    <t>PREMIAZIONE SPECIALE GENERALE</t>
  </si>
  <si>
    <t>TROFEO FOI-ONLUS</t>
  </si>
  <si>
    <t>MIGLIORI METALLICI SU 6 SOGGETTI</t>
  </si>
  <si>
    <t>MIGLIORI FLAUTI SU 6 SOGGETTI</t>
  </si>
  <si>
    <t>MIGLIORI KLOKKENDE SU 6 SOGGETTI</t>
  </si>
  <si>
    <t>MIGLIORI BOLLENDE SU 6 SOGGETTI</t>
  </si>
  <si>
    <t>METALLI 6 SOGGETTI</t>
  </si>
  <si>
    <t>FLAUTI 6 SOGGETTI</t>
  </si>
  <si>
    <t>BOLLENDE  6 SOGGETTI</t>
  </si>
  <si>
    <t>KLOKKENDE 6 SOGGETTI</t>
  </si>
  <si>
    <t>Nava Alessandro</t>
  </si>
  <si>
    <t>cp</t>
  </si>
  <si>
    <t>CIATI RITA</t>
  </si>
  <si>
    <t>si</t>
  </si>
  <si>
    <t>RV28</t>
  </si>
  <si>
    <t>MIGLIORI 12 SOGGETTI SOCIO</t>
  </si>
  <si>
    <t>MIGLIORI 8 SOGGETTI SOCIO</t>
  </si>
  <si>
    <t>MIGLIORI 6 SOGGETTI SOCIO</t>
  </si>
  <si>
    <t>La premiazione maggiore dei gruppi esclude la minore</t>
  </si>
  <si>
    <t>MIGLIORI 8 SOGGETTI</t>
  </si>
  <si>
    <t>MIGLIORI 6 SOGGETTI</t>
  </si>
  <si>
    <t>MOLOARO Michele</t>
  </si>
  <si>
    <t>VN55</t>
  </si>
  <si>
    <t>ABBONDANZA Attilio</t>
  </si>
  <si>
    <t>A766</t>
  </si>
  <si>
    <t>BRESSAN Cristiano</t>
  </si>
  <si>
    <t>LUPPI Paolo</t>
  </si>
  <si>
    <t>MAGHINI Luca</t>
  </si>
  <si>
    <t>PATTARO Fiorenzo</t>
  </si>
  <si>
    <t>MABILIA Giuliano</t>
  </si>
  <si>
    <t>EW88</t>
  </si>
  <si>
    <t>POZZI Giovanni</t>
  </si>
  <si>
    <t>PARODI Mauro</t>
  </si>
  <si>
    <t>663F</t>
  </si>
  <si>
    <t>GECHELIN Bruno</t>
  </si>
  <si>
    <t>07RT</t>
  </si>
  <si>
    <t>MABILIA GIULIANO</t>
  </si>
  <si>
    <t>ABBONDANZA ITALO</t>
  </si>
  <si>
    <t>PARODI MAURO</t>
  </si>
  <si>
    <t>68</t>
  </si>
  <si>
    <t>67</t>
  </si>
  <si>
    <t>89</t>
  </si>
  <si>
    <t>86</t>
  </si>
  <si>
    <t>CAPPELLETTI CORRADO</t>
  </si>
  <si>
    <t>933L</t>
  </si>
  <si>
    <t>102</t>
  </si>
  <si>
    <t>130</t>
  </si>
  <si>
    <t>169</t>
  </si>
  <si>
    <t>MAGHINI LUCA</t>
  </si>
  <si>
    <t>95UW</t>
  </si>
  <si>
    <t>MASO FEDERICO</t>
  </si>
  <si>
    <t>45FS</t>
  </si>
  <si>
    <t>LUPPI PAOLO</t>
  </si>
  <si>
    <t>50LB</t>
  </si>
  <si>
    <t>MOLARO MICHELE</t>
  </si>
  <si>
    <t>DUCOLI IVAN</t>
  </si>
  <si>
    <t>39VT</t>
  </si>
  <si>
    <t>st</t>
  </si>
  <si>
    <t>DUCOLI Ivan</t>
  </si>
  <si>
    <t>299</t>
  </si>
  <si>
    <t>199</t>
  </si>
  <si>
    <t>20</t>
  </si>
  <si>
    <t>182</t>
  </si>
  <si>
    <t>191</t>
  </si>
  <si>
    <t>7</t>
  </si>
  <si>
    <t>121</t>
  </si>
  <si>
    <t>253</t>
  </si>
  <si>
    <t>GECHELIN BRUNO</t>
  </si>
  <si>
    <t>NS27</t>
  </si>
  <si>
    <t>45HS</t>
  </si>
  <si>
    <t>BRESSAN CRISTIANO</t>
  </si>
  <si>
    <t>03UM</t>
  </si>
  <si>
    <t>43</t>
  </si>
  <si>
    <t>40</t>
  </si>
  <si>
    <t>35</t>
  </si>
  <si>
    <t>47</t>
  </si>
  <si>
    <t>38</t>
  </si>
  <si>
    <t>59</t>
  </si>
  <si>
    <t>58</t>
  </si>
  <si>
    <t>16</t>
  </si>
  <si>
    <t>15</t>
  </si>
  <si>
    <t>25</t>
  </si>
  <si>
    <t>34</t>
  </si>
  <si>
    <t>18</t>
  </si>
  <si>
    <t>82</t>
  </si>
  <si>
    <t>101</t>
  </si>
  <si>
    <t>103</t>
  </si>
  <si>
    <t>105</t>
  </si>
  <si>
    <t>EMELLINI ATTILIO</t>
  </si>
  <si>
    <t>77</t>
  </si>
  <si>
    <t>44</t>
  </si>
  <si>
    <t>27</t>
  </si>
  <si>
    <t>32</t>
  </si>
  <si>
    <t>46</t>
  </si>
  <si>
    <t>50</t>
  </si>
  <si>
    <t>2</t>
  </si>
  <si>
    <t>NAVA ALESSANDRO</t>
  </si>
  <si>
    <t>10</t>
  </si>
  <si>
    <t>24</t>
  </si>
  <si>
    <t>22</t>
  </si>
  <si>
    <t>13</t>
  </si>
  <si>
    <t>14</t>
  </si>
  <si>
    <t>5</t>
  </si>
  <si>
    <t>26</t>
  </si>
  <si>
    <t>12</t>
  </si>
  <si>
    <t>CIATTI RITA</t>
  </si>
  <si>
    <t>82SN</t>
  </si>
  <si>
    <t>74</t>
  </si>
  <si>
    <t>72</t>
  </si>
  <si>
    <t>88</t>
  </si>
  <si>
    <t>64</t>
  </si>
  <si>
    <t>91</t>
  </si>
  <si>
    <t>51</t>
  </si>
  <si>
    <t>45</t>
  </si>
  <si>
    <t>6</t>
  </si>
  <si>
    <t>37</t>
  </si>
  <si>
    <t>3</t>
  </si>
  <si>
    <t>110</t>
  </si>
  <si>
    <t>123</t>
  </si>
  <si>
    <t>29</t>
  </si>
  <si>
    <t>PATTARO FIORENZO</t>
  </si>
  <si>
    <t>17XD</t>
  </si>
  <si>
    <t>1</t>
  </si>
  <si>
    <t>73</t>
  </si>
  <si>
    <t>19</t>
  </si>
  <si>
    <t>61</t>
  </si>
  <si>
    <t>54</t>
  </si>
  <si>
    <t>POZZI GIOVANNI</t>
  </si>
  <si>
    <t>62UW</t>
  </si>
  <si>
    <t>8</t>
  </si>
  <si>
    <t>DALLA VALERIA FORTUNATO</t>
  </si>
  <si>
    <t>42</t>
  </si>
  <si>
    <t>33</t>
  </si>
  <si>
    <t>31</t>
  </si>
  <si>
    <t>66</t>
  </si>
  <si>
    <t>237</t>
  </si>
  <si>
    <t>69</t>
  </si>
  <si>
    <t>212</t>
  </si>
  <si>
    <t>141</t>
  </si>
  <si>
    <t>60</t>
  </si>
  <si>
    <t>BONFANTI Alessandro</t>
  </si>
  <si>
    <t>DI MAIO Diego</t>
  </si>
  <si>
    <t>MASO Federico</t>
  </si>
  <si>
    <t>0</t>
  </si>
  <si>
    <t>PRETI Angelo</t>
  </si>
  <si>
    <t>PEDRETTI Tiberio</t>
  </si>
  <si>
    <t>MARINI Umberto</t>
  </si>
  <si>
    <t>NAPOLITANO Pietro</t>
  </si>
  <si>
    <t>MARINI Umberto / NAPOLITANO Pietro</t>
  </si>
  <si>
    <t>NAVA Alessandro</t>
  </si>
  <si>
    <t>/</t>
  </si>
  <si>
    <t>MASO Fedserico</t>
  </si>
  <si>
    <t>BONFANTI Alessandro / PARODI Mauro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</si>
</sst>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"/>
    <numFmt numFmtId="173" formatCode="[$-410]dddd\ d\ mmmm\ yyyy"/>
    <numFmt numFmtId="174" formatCode="h\.mm\.ss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83">
    <font>
      <sz val="10"/>
      <name val="Arial"/>
      <family val="0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 val="single"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i/>
      <u val="single"/>
      <sz val="24"/>
      <name val="Arial"/>
      <family val="2"/>
    </font>
    <font>
      <b/>
      <i/>
      <sz val="10"/>
      <name val="Arial"/>
      <family val="2"/>
    </font>
    <font>
      <b/>
      <sz val="9"/>
      <name val="Cambria"/>
      <family val="1"/>
    </font>
    <font>
      <sz val="14"/>
      <name val="Agency FB"/>
      <family val="2"/>
    </font>
    <font>
      <sz val="8"/>
      <name val="Agency FB"/>
      <family val="2"/>
    </font>
    <font>
      <b/>
      <sz val="14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gency FB"/>
      <family val="2"/>
    </font>
    <font>
      <b/>
      <sz val="10"/>
      <color indexed="8"/>
      <name val="Agency FB"/>
      <family val="2"/>
    </font>
    <font>
      <sz val="10"/>
      <color indexed="8"/>
      <name val="Agency FB"/>
      <family val="2"/>
    </font>
    <font>
      <sz val="10"/>
      <color indexed="9"/>
      <name val="Arial"/>
      <family val="2"/>
    </font>
    <font>
      <sz val="11"/>
      <color indexed="8"/>
      <name val="Agency FB"/>
      <family val="2"/>
    </font>
    <font>
      <b/>
      <sz val="14"/>
      <color indexed="10"/>
      <name val="Agency FB"/>
      <family val="2"/>
    </font>
    <font>
      <b/>
      <sz val="14"/>
      <color indexed="10"/>
      <name val="Arial"/>
      <family val="2"/>
    </font>
    <font>
      <b/>
      <sz val="11"/>
      <color indexed="8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theme="1"/>
      <name val="Agency FB"/>
      <family val="2"/>
    </font>
    <font>
      <sz val="10"/>
      <color theme="0"/>
      <name val="Arial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b/>
      <sz val="11"/>
      <color theme="1"/>
      <name val="Agency FB"/>
      <family val="2"/>
    </font>
    <font>
      <b/>
      <sz val="14"/>
      <color rgb="FFFF0000"/>
      <name val="Agency FB"/>
      <family val="2"/>
    </font>
    <font>
      <b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CEBFA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49" fontId="2" fillId="35" borderId="14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3" fillId="38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2" fontId="5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2" fontId="1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2" fontId="74" fillId="0" borderId="22" xfId="0" applyNumberFormat="1" applyFont="1" applyBorder="1" applyAlignment="1">
      <alignment horizontal="center" vertical="center"/>
    </xf>
    <xf numFmtId="0" fontId="74" fillId="34" borderId="12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72" fontId="10" fillId="0" borderId="0" xfId="0" applyNumberFormat="1" applyFont="1" applyBorder="1" applyAlignment="1">
      <alignment horizontal="center" vertical="center"/>
    </xf>
    <xf numFmtId="0" fontId="15" fillId="39" borderId="1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38" borderId="11" xfId="0" applyFont="1" applyFill="1" applyBorder="1" applyAlignment="1">
      <alignment/>
    </xf>
    <xf numFmtId="0" fontId="10" fillId="38" borderId="16" xfId="0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2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22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2" borderId="25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9" fillId="39" borderId="30" xfId="0" applyFont="1" applyFill="1" applyBorder="1" applyAlignment="1">
      <alignment horizontal="center"/>
    </xf>
    <xf numFmtId="0" fontId="9" fillId="40" borderId="34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25" fillId="39" borderId="0" xfId="0" applyFont="1" applyFill="1" applyAlignment="1">
      <alignment/>
    </xf>
    <xf numFmtId="0" fontId="0" fillId="39" borderId="0" xfId="0" applyFill="1" applyAlignment="1">
      <alignment/>
    </xf>
    <xf numFmtId="0" fontId="19" fillId="39" borderId="0" xfId="0" applyFont="1" applyFill="1" applyAlignment="1">
      <alignment horizontal="center" vertical="center"/>
    </xf>
    <xf numFmtId="0" fontId="24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/>
    </xf>
    <xf numFmtId="0" fontId="24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"/>
    </xf>
    <xf numFmtId="0" fontId="19" fillId="39" borderId="35" xfId="0" applyFont="1" applyFill="1" applyBorder="1" applyAlignment="1">
      <alignment horizontal="center"/>
    </xf>
    <xf numFmtId="0" fontId="17" fillId="39" borderId="0" xfId="0" applyFont="1" applyFill="1" applyBorder="1" applyAlignment="1">
      <alignment/>
    </xf>
    <xf numFmtId="0" fontId="19" fillId="39" borderId="0" xfId="0" applyFont="1" applyFill="1" applyBorder="1" applyAlignment="1">
      <alignment horizontal="center"/>
    </xf>
    <xf numFmtId="0" fontId="17" fillId="39" borderId="36" xfId="0" applyFont="1" applyFill="1" applyBorder="1" applyAlignment="1">
      <alignment/>
    </xf>
    <xf numFmtId="0" fontId="17" fillId="39" borderId="35" xfId="0" applyFont="1" applyFill="1" applyBorder="1" applyAlignment="1">
      <alignment/>
    </xf>
    <xf numFmtId="0" fontId="26" fillId="39" borderId="0" xfId="0" applyFont="1" applyFill="1" applyBorder="1" applyAlignment="1">
      <alignment/>
    </xf>
    <xf numFmtId="0" fontId="17" fillId="39" borderId="0" xfId="0" applyFont="1" applyFill="1" applyAlignment="1">
      <alignment/>
    </xf>
    <xf numFmtId="0" fontId="2" fillId="41" borderId="19" xfId="0" applyFont="1" applyFill="1" applyBorder="1" applyAlignment="1">
      <alignment/>
    </xf>
    <xf numFmtId="0" fontId="4" fillId="41" borderId="20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8" fillId="41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10" fillId="39" borderId="22" xfId="0" applyFont="1" applyFill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42" borderId="0" xfId="0" applyFont="1" applyFill="1" applyBorder="1" applyAlignment="1">
      <alignment/>
    </xf>
    <xf numFmtId="0" fontId="25" fillId="42" borderId="0" xfId="0" applyFont="1" applyFill="1" applyAlignment="1">
      <alignment/>
    </xf>
    <xf numFmtId="0" fontId="0" fillId="42" borderId="0" xfId="0" applyFill="1" applyAlignment="1">
      <alignment/>
    </xf>
    <xf numFmtId="0" fontId="24" fillId="39" borderId="0" xfId="0" applyFont="1" applyFill="1" applyAlignment="1">
      <alignment horizontal="left"/>
    </xf>
    <xf numFmtId="0" fontId="20" fillId="0" borderId="39" xfId="0" applyFont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21" fillId="39" borderId="40" xfId="0" applyFont="1" applyFill="1" applyBorder="1" applyAlignment="1">
      <alignment horizontal="center"/>
    </xf>
    <xf numFmtId="0" fontId="21" fillId="39" borderId="36" xfId="0" applyFont="1" applyFill="1" applyBorder="1" applyAlignment="1">
      <alignment horizontal="center"/>
    </xf>
    <xf numFmtId="0" fontId="9" fillId="39" borderId="29" xfId="0" applyFont="1" applyFill="1" applyBorder="1" applyAlignment="1">
      <alignment vertical="center"/>
    </xf>
    <xf numFmtId="0" fontId="9" fillId="39" borderId="20" xfId="0" applyFont="1" applyFill="1" applyBorder="1" applyAlignment="1">
      <alignment vertical="center"/>
    </xf>
    <xf numFmtId="0" fontId="17" fillId="2" borderId="35" xfId="0" applyFont="1" applyFill="1" applyBorder="1" applyAlignment="1">
      <alignment horizontal="center"/>
    </xf>
    <xf numFmtId="0" fontId="17" fillId="13" borderId="35" xfId="0" applyFont="1" applyFill="1" applyBorder="1" applyAlignment="1">
      <alignment horizontal="center"/>
    </xf>
    <xf numFmtId="0" fontId="17" fillId="40" borderId="35" xfId="0" applyFont="1" applyFill="1" applyBorder="1" applyAlignment="1">
      <alignment horizontal="center"/>
    </xf>
    <xf numFmtId="0" fontId="17" fillId="39" borderId="0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17" fillId="40" borderId="0" xfId="0" applyFont="1" applyFill="1" applyBorder="1" applyAlignment="1">
      <alignment/>
    </xf>
    <xf numFmtId="0" fontId="26" fillId="40" borderId="0" xfId="0" applyFont="1" applyFill="1" applyBorder="1" applyAlignment="1">
      <alignment/>
    </xf>
    <xf numFmtId="0" fontId="17" fillId="40" borderId="0" xfId="0" applyFont="1" applyFill="1" applyBorder="1" applyAlignment="1">
      <alignment horizontal="center"/>
    </xf>
    <xf numFmtId="0" fontId="24" fillId="4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2" fillId="41" borderId="19" xfId="0" applyFont="1" applyFill="1" applyBorder="1" applyAlignment="1">
      <alignment/>
    </xf>
    <xf numFmtId="0" fontId="4" fillId="41" borderId="20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8" fillId="41" borderId="22" xfId="0" applyFont="1" applyFill="1" applyBorder="1" applyAlignment="1">
      <alignment horizontal="center" vertical="center" wrapText="1"/>
    </xf>
    <xf numFmtId="0" fontId="15" fillId="43" borderId="19" xfId="0" applyFont="1" applyFill="1" applyBorder="1" applyAlignment="1">
      <alignment/>
    </xf>
    <xf numFmtId="0" fontId="2" fillId="43" borderId="22" xfId="0" applyFont="1" applyFill="1" applyBorder="1" applyAlignment="1">
      <alignment/>
    </xf>
    <xf numFmtId="0" fontId="2" fillId="39" borderId="20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0" fontId="29" fillId="41" borderId="19" xfId="0" applyFont="1" applyFill="1" applyBorder="1" applyAlignment="1">
      <alignment/>
    </xf>
    <xf numFmtId="0" fontId="13" fillId="41" borderId="20" xfId="0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19" fillId="39" borderId="0" xfId="0" applyFont="1" applyFill="1" applyAlignment="1">
      <alignment horizontal="left"/>
    </xf>
    <xf numFmtId="0" fontId="73" fillId="0" borderId="10" xfId="0" applyFont="1" applyBorder="1" applyAlignment="1">
      <alignment horizontal="center"/>
    </xf>
    <xf numFmtId="0" fontId="17" fillId="42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4" fillId="42" borderId="45" xfId="0" applyFont="1" applyFill="1" applyBorder="1" applyAlignment="1">
      <alignment horizontal="center" vertical="center"/>
    </xf>
    <xf numFmtId="0" fontId="24" fillId="42" borderId="41" xfId="0" applyFont="1" applyFill="1" applyBorder="1" applyAlignment="1">
      <alignment horizontal="center" vertical="center"/>
    </xf>
    <xf numFmtId="0" fontId="24" fillId="42" borderId="4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2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8" fillId="42" borderId="36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4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1" fillId="39" borderId="13" xfId="0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21" fillId="39" borderId="14" xfId="0" applyFon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48" xfId="0" applyFill="1" applyBorder="1" applyAlignment="1">
      <alignment horizontal="center"/>
    </xf>
    <xf numFmtId="0" fontId="21" fillId="39" borderId="35" xfId="0" applyFont="1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0" fontId="17" fillId="2" borderId="36" xfId="0" applyFont="1" applyFill="1" applyBorder="1" applyAlignment="1">
      <alignment/>
    </xf>
    <xf numFmtId="0" fontId="17" fillId="2" borderId="35" xfId="0" applyFont="1" applyFill="1" applyBorder="1" applyAlignment="1">
      <alignment/>
    </xf>
    <xf numFmtId="0" fontId="17" fillId="2" borderId="35" xfId="0" applyFont="1" applyFill="1" applyBorder="1" applyAlignment="1">
      <alignment horizontal="center"/>
    </xf>
    <xf numFmtId="0" fontId="25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  <xf numFmtId="0" fontId="24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7" fillId="13" borderId="36" xfId="0" applyFont="1" applyFill="1" applyBorder="1" applyAlignment="1">
      <alignment/>
    </xf>
    <xf numFmtId="0" fontId="17" fillId="13" borderId="35" xfId="0" applyFont="1" applyFill="1" applyBorder="1" applyAlignment="1">
      <alignment/>
    </xf>
    <xf numFmtId="0" fontId="17" fillId="13" borderId="35" xfId="0" applyFont="1" applyFill="1" applyBorder="1" applyAlignment="1">
      <alignment horizontal="center"/>
    </xf>
    <xf numFmtId="0" fontId="17" fillId="40" borderId="36" xfId="0" applyFont="1" applyFill="1" applyBorder="1" applyAlignment="1">
      <alignment/>
    </xf>
    <xf numFmtId="0" fontId="17" fillId="40" borderId="35" xfId="0" applyFont="1" applyFill="1" applyBorder="1" applyAlignment="1">
      <alignment/>
    </xf>
    <xf numFmtId="0" fontId="24" fillId="13" borderId="35" xfId="0" applyFont="1" applyFill="1" applyBorder="1" applyAlignment="1">
      <alignment/>
    </xf>
    <xf numFmtId="0" fontId="24" fillId="2" borderId="35" xfId="0" applyFont="1" applyFill="1" applyBorder="1" applyAlignment="1">
      <alignment horizontal="left"/>
    </xf>
    <xf numFmtId="0" fontId="26" fillId="40" borderId="35" xfId="0" applyFont="1" applyFill="1" applyBorder="1" applyAlignment="1">
      <alignment/>
    </xf>
    <xf numFmtId="0" fontId="17" fillId="40" borderId="35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24" fillId="40" borderId="35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9" fillId="38" borderId="11" xfId="0" applyFont="1" applyFill="1" applyBorder="1" applyAlignment="1">
      <alignment horizontal="center" vertical="center"/>
    </xf>
    <xf numFmtId="0" fontId="79" fillId="38" borderId="16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74" fillId="38" borderId="11" xfId="0" applyFont="1" applyFill="1" applyBorder="1" applyAlignment="1">
      <alignment horizontal="center" vertical="center"/>
    </xf>
    <xf numFmtId="0" fontId="74" fillId="38" borderId="16" xfId="0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80" fillId="38" borderId="11" xfId="0" applyFont="1" applyFill="1" applyBorder="1" applyAlignment="1">
      <alignment horizontal="center" vertical="center"/>
    </xf>
    <xf numFmtId="0" fontId="80" fillId="38" borderId="16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" fillId="38" borderId="11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0" fillId="0" borderId="16" xfId="0" applyBorder="1" applyAlignment="1">
      <alignment/>
    </xf>
    <xf numFmtId="0" fontId="81" fillId="0" borderId="11" xfId="0" applyFont="1" applyBorder="1" applyAlignment="1">
      <alignment horizontal="center" vertical="center"/>
    </xf>
    <xf numFmtId="0" fontId="82" fillId="0" borderId="16" xfId="0" applyFont="1" applyBorder="1" applyAlignment="1">
      <alignment/>
    </xf>
    <xf numFmtId="0" fontId="10" fillId="39" borderId="24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8" fillId="45" borderId="13" xfId="0" applyFont="1" applyFill="1" applyBorder="1" applyAlignment="1">
      <alignment horizontal="center" vertical="center" wrapText="1"/>
    </xf>
    <xf numFmtId="0" fontId="0" fillId="45" borderId="12" xfId="0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40" borderId="21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4" fillId="45" borderId="24" xfId="0" applyFont="1" applyFill="1" applyBorder="1" applyAlignment="1">
      <alignment horizontal="center" vertical="center" wrapText="1"/>
    </xf>
    <xf numFmtId="0" fontId="4" fillId="45" borderId="14" xfId="0" applyFont="1" applyFill="1" applyBorder="1" applyAlignment="1">
      <alignment horizontal="center" vertical="center" wrapText="1"/>
    </xf>
    <xf numFmtId="0" fontId="4" fillId="45" borderId="15" xfId="0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vertical="center" wrapText="1"/>
    </xf>
    <xf numFmtId="0" fontId="1" fillId="45" borderId="14" xfId="0" applyFont="1" applyFill="1" applyBorder="1" applyAlignment="1">
      <alignment horizontal="center" vertical="center"/>
    </xf>
    <xf numFmtId="0" fontId="0" fillId="45" borderId="17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46" borderId="20" xfId="0" applyFont="1" applyFill="1" applyBorder="1" applyAlignment="1">
      <alignment horizontal="center" vertical="center"/>
    </xf>
    <xf numFmtId="0" fontId="0" fillId="46" borderId="20" xfId="0" applyFill="1" applyBorder="1" applyAlignment="1">
      <alignment horizontal="center"/>
    </xf>
    <xf numFmtId="0" fontId="0" fillId="46" borderId="22" xfId="0" applyFill="1" applyBorder="1" applyAlignment="1">
      <alignment horizontal="center"/>
    </xf>
    <xf numFmtId="0" fontId="16" fillId="46" borderId="22" xfId="0" applyFont="1" applyFill="1" applyBorder="1" applyAlignment="1">
      <alignment horizontal="center" vertical="center"/>
    </xf>
    <xf numFmtId="0" fontId="27" fillId="39" borderId="19" xfId="0" applyFont="1" applyFill="1" applyBorder="1" applyAlignment="1">
      <alignment horizontal="center" vertical="center"/>
    </xf>
    <xf numFmtId="0" fontId="27" fillId="39" borderId="20" xfId="0" applyFont="1" applyFill="1" applyBorder="1" applyAlignment="1">
      <alignment horizontal="center" vertical="center"/>
    </xf>
    <xf numFmtId="0" fontId="0" fillId="4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44" borderId="13" xfId="0" applyFont="1" applyFill="1" applyBorder="1" applyAlignment="1">
      <alignment horizontal="center" vertical="center" wrapText="1"/>
    </xf>
    <xf numFmtId="0" fontId="0" fillId="44" borderId="12" xfId="0" applyFill="1" applyBorder="1" applyAlignment="1">
      <alignment horizontal="center" vertical="center" wrapText="1"/>
    </xf>
    <xf numFmtId="0" fontId="4" fillId="44" borderId="24" xfId="0" applyFont="1" applyFill="1" applyBorder="1" applyAlignment="1">
      <alignment horizontal="center" vertical="center" wrapText="1"/>
    </xf>
    <xf numFmtId="0" fontId="8" fillId="44" borderId="14" xfId="0" applyFont="1" applyFill="1" applyBorder="1" applyAlignment="1">
      <alignment horizontal="center" vertical="center" wrapText="1"/>
    </xf>
    <xf numFmtId="0" fontId="1" fillId="44" borderId="14" xfId="0" applyFont="1" applyFill="1" applyBorder="1" applyAlignment="1">
      <alignment horizontal="center" vertical="center"/>
    </xf>
    <xf numFmtId="0" fontId="0" fillId="44" borderId="17" xfId="0" applyFont="1" applyFill="1" applyBorder="1" applyAlignment="1">
      <alignment horizontal="center" vertical="center"/>
    </xf>
    <xf numFmtId="17" fontId="16" fillId="46" borderId="2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005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005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005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005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005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005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0" zoomScaleNormal="70" zoomScalePageLayoutView="0" workbookViewId="0" topLeftCell="A1">
      <selection activeCell="J15" sqref="J15"/>
    </sheetView>
  </sheetViews>
  <sheetFormatPr defaultColWidth="9.140625" defaultRowHeight="12.75"/>
  <cols>
    <col min="1" max="1" width="9.140625" style="105" customWidth="1"/>
    <col min="2" max="2" width="39.28125" style="106" bestFit="1" customWidth="1"/>
    <col min="3" max="3" width="10.7109375" style="105" customWidth="1"/>
    <col min="6" max="6" width="10.57421875" style="0" bestFit="1" customWidth="1"/>
    <col min="8" max="8" width="25.8515625" style="0" customWidth="1"/>
  </cols>
  <sheetData>
    <row r="1" spans="1:8" ht="23.25" thickBot="1">
      <c r="A1" s="193" t="s">
        <v>48</v>
      </c>
      <c r="B1" s="194"/>
      <c r="C1" s="195"/>
      <c r="F1" s="203" t="s">
        <v>49</v>
      </c>
      <c r="G1" s="204"/>
      <c r="H1" s="205"/>
    </row>
    <row r="2" spans="1:11" ht="18" thickBot="1">
      <c r="A2" s="93"/>
      <c r="B2" s="94" t="s">
        <v>50</v>
      </c>
      <c r="C2" s="95" t="s">
        <v>51</v>
      </c>
      <c r="F2" s="153" t="s">
        <v>48</v>
      </c>
      <c r="G2" s="211" t="s">
        <v>249</v>
      </c>
      <c r="H2" s="212"/>
      <c r="I2" s="213"/>
      <c r="J2" s="213"/>
      <c r="K2" s="214"/>
    </row>
    <row r="3" spans="1:11" ht="21.75" thickBot="1" thickTop="1">
      <c r="A3" s="96" t="s">
        <v>52</v>
      </c>
      <c r="B3" s="141" t="s">
        <v>243</v>
      </c>
      <c r="C3" s="142">
        <v>435</v>
      </c>
      <c r="F3" s="154" t="s">
        <v>53</v>
      </c>
      <c r="G3" s="215" t="s">
        <v>250</v>
      </c>
      <c r="H3" s="216"/>
      <c r="I3" s="216"/>
      <c r="J3" s="216"/>
      <c r="K3" s="217"/>
    </row>
    <row r="4" spans="1:14" ht="21" thickBot="1">
      <c r="A4" s="98" t="s">
        <v>54</v>
      </c>
      <c r="B4" s="143" t="s">
        <v>132</v>
      </c>
      <c r="C4" s="144">
        <v>427</v>
      </c>
      <c r="F4" s="155" t="s">
        <v>55</v>
      </c>
      <c r="G4" s="218" t="s">
        <v>251</v>
      </c>
      <c r="H4" s="219"/>
      <c r="I4" s="219"/>
      <c r="J4" s="219"/>
      <c r="K4" s="220"/>
      <c r="L4" s="145"/>
      <c r="M4" s="146"/>
      <c r="N4" s="147"/>
    </row>
    <row r="5" spans="1:11" ht="21">
      <c r="A5" s="98" t="s">
        <v>56</v>
      </c>
      <c r="B5" s="143" t="s">
        <v>244</v>
      </c>
      <c r="C5" s="144">
        <v>424</v>
      </c>
      <c r="F5" s="168"/>
      <c r="G5" s="206"/>
      <c r="H5" s="207"/>
      <c r="I5" s="207"/>
      <c r="J5" s="207"/>
      <c r="K5" s="207"/>
    </row>
    <row r="6" spans="1:11" ht="20.25">
      <c r="A6" s="101" t="s">
        <v>57</v>
      </c>
      <c r="B6" s="99" t="s">
        <v>243</v>
      </c>
      <c r="C6" s="100">
        <v>423</v>
      </c>
      <c r="F6" s="169"/>
      <c r="G6" s="199"/>
      <c r="H6" s="200"/>
      <c r="I6" s="200"/>
      <c r="J6" s="200"/>
      <c r="K6" s="200"/>
    </row>
    <row r="7" spans="1:11" ht="21" thickBot="1">
      <c r="A7" s="102" t="s">
        <v>58</v>
      </c>
      <c r="B7" s="103" t="s">
        <v>245</v>
      </c>
      <c r="C7" s="104">
        <v>406</v>
      </c>
      <c r="F7" s="169"/>
      <c r="G7" s="199"/>
      <c r="H7" s="200"/>
      <c r="I7" s="200"/>
      <c r="J7" s="200"/>
      <c r="K7" s="200"/>
    </row>
    <row r="8" ht="13.5" thickBot="1"/>
    <row r="9" spans="1:9" ht="22.5">
      <c r="A9" s="193" t="s">
        <v>53</v>
      </c>
      <c r="B9" s="194"/>
      <c r="C9" s="195"/>
      <c r="I9" s="108"/>
    </row>
    <row r="10" spans="1:10" ht="18" thickBot="1">
      <c r="A10" s="107"/>
      <c r="B10" s="94" t="s">
        <v>50</v>
      </c>
      <c r="C10" s="95" t="s">
        <v>51</v>
      </c>
      <c r="I10" s="108">
        <f>H12*4</f>
        <v>120</v>
      </c>
      <c r="J10" s="108">
        <f>H12*4</f>
        <v>120</v>
      </c>
    </row>
    <row r="11" spans="1:10" ht="23.25" thickTop="1">
      <c r="A11" s="96" t="s">
        <v>52</v>
      </c>
      <c r="B11" s="141" t="s">
        <v>247</v>
      </c>
      <c r="C11" s="152">
        <v>226</v>
      </c>
      <c r="F11" s="196" t="s">
        <v>59</v>
      </c>
      <c r="G11" s="197"/>
      <c r="H11" s="198"/>
      <c r="I11" s="108">
        <f>H13*2</f>
        <v>98</v>
      </c>
      <c r="J11" s="108">
        <f>H13*2</f>
        <v>98</v>
      </c>
    </row>
    <row r="12" spans="1:8" ht="21">
      <c r="A12" s="98" t="s">
        <v>54</v>
      </c>
      <c r="B12" s="143" t="s">
        <v>247</v>
      </c>
      <c r="C12" s="144">
        <v>222</v>
      </c>
      <c r="F12" s="201" t="s">
        <v>60</v>
      </c>
      <c r="G12" s="202"/>
      <c r="H12" s="100">
        <v>30</v>
      </c>
    </row>
    <row r="13" spans="1:8" ht="21">
      <c r="A13" s="98" t="s">
        <v>56</v>
      </c>
      <c r="B13" s="143" t="s">
        <v>248</v>
      </c>
      <c r="C13" s="144">
        <v>220</v>
      </c>
      <c r="F13" s="156" t="s">
        <v>61</v>
      </c>
      <c r="G13" s="157"/>
      <c r="H13" s="109">
        <v>49</v>
      </c>
    </row>
    <row r="14" spans="1:8" ht="20.25">
      <c r="A14" s="101" t="s">
        <v>57</v>
      </c>
      <c r="B14" s="97" t="s">
        <v>132</v>
      </c>
      <c r="C14" s="100">
        <v>212</v>
      </c>
      <c r="F14" s="201" t="s">
        <v>62</v>
      </c>
      <c r="G14" s="210"/>
      <c r="H14" s="100">
        <v>92</v>
      </c>
    </row>
    <row r="15" spans="1:8" ht="21" thickBot="1">
      <c r="A15" s="102" t="s">
        <v>58</v>
      </c>
      <c r="B15" s="103" t="s">
        <v>132</v>
      </c>
      <c r="C15" s="104">
        <v>207</v>
      </c>
      <c r="F15" s="208" t="s">
        <v>63</v>
      </c>
      <c r="G15" s="209"/>
      <c r="H15" s="110">
        <f>SUM(I10:I11,H14)</f>
        <v>310</v>
      </c>
    </row>
    <row r="16" ht="13.5" thickBot="1"/>
    <row r="17" spans="1:3" ht="22.5">
      <c r="A17" s="193" t="s">
        <v>55</v>
      </c>
      <c r="B17" s="194"/>
      <c r="C17" s="195"/>
    </row>
    <row r="18" spans="1:3" ht="18" thickBot="1">
      <c r="A18" s="107"/>
      <c r="B18" s="94" t="s">
        <v>50</v>
      </c>
      <c r="C18" s="95" t="s">
        <v>51</v>
      </c>
    </row>
    <row r="19" spans="1:3" ht="21" thickTop="1">
      <c r="A19" s="96" t="s">
        <v>52</v>
      </c>
      <c r="B19" s="141" t="s">
        <v>81</v>
      </c>
      <c r="C19" s="152">
        <v>121</v>
      </c>
    </row>
    <row r="20" spans="1:3" ht="21">
      <c r="A20" s="98" t="s">
        <v>54</v>
      </c>
      <c r="B20" s="143" t="s">
        <v>252</v>
      </c>
      <c r="C20" s="144">
        <v>117</v>
      </c>
    </row>
    <row r="21" spans="1:3" ht="21">
      <c r="A21" s="98" t="s">
        <v>56</v>
      </c>
      <c r="B21" s="141" t="s">
        <v>81</v>
      </c>
      <c r="C21" s="144">
        <v>114</v>
      </c>
    </row>
    <row r="22" spans="1:3" ht="20.25">
      <c r="A22" s="101" t="s">
        <v>57</v>
      </c>
      <c r="B22" s="99" t="s">
        <v>244</v>
      </c>
      <c r="C22" s="100">
        <v>113</v>
      </c>
    </row>
    <row r="23" spans="1:3" ht="21" thickBot="1">
      <c r="A23" s="102" t="s">
        <v>58</v>
      </c>
      <c r="B23" s="103" t="s">
        <v>252</v>
      </c>
      <c r="C23" s="104">
        <v>112</v>
      </c>
    </row>
  </sheetData>
  <sheetProtection/>
  <mergeCells count="14">
    <mergeCell ref="A1:C1"/>
    <mergeCell ref="F1:H1"/>
    <mergeCell ref="G5:K5"/>
    <mergeCell ref="F15:G15"/>
    <mergeCell ref="F14:G14"/>
    <mergeCell ref="G2:K2"/>
    <mergeCell ref="G3:K3"/>
    <mergeCell ref="G4:K4"/>
    <mergeCell ref="A9:C9"/>
    <mergeCell ref="F11:H11"/>
    <mergeCell ref="G6:K6"/>
    <mergeCell ref="G7:K7"/>
    <mergeCell ref="F12:G12"/>
    <mergeCell ref="A17:C17"/>
  </mergeCells>
  <printOptions horizontalCentered="1" verticalCentered="1"/>
  <pageMargins left="0.4330708661417323" right="0.4330708661417323" top="1.141732283464567" bottom="0.7480314960629921" header="0.31496062992125984" footer="0.31496062992125984"/>
  <pageSetup fitToHeight="1" fitToWidth="1" horizontalDpi="600" verticalDpi="600" orientation="landscape" paperSize="9" scale="89" r:id="rId2"/>
  <headerFooter>
    <oddHeader>&amp;L&amp;G&amp;CClassifica Finale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T17" sqref="T17"/>
      <selection pane="bottomLeft" activeCell="A14" sqref="A1:W14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115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29"/>
      <c r="E2" s="315"/>
      <c r="F2" s="318"/>
      <c r="G2" s="319" t="s">
        <v>64</v>
      </c>
      <c r="H2" s="320"/>
      <c r="I2" s="320"/>
      <c r="J2" s="321" t="s">
        <v>65</v>
      </c>
      <c r="K2" s="322"/>
      <c r="L2" s="180"/>
      <c r="M2" s="181" t="s">
        <v>46</v>
      </c>
      <c r="N2" s="182"/>
      <c r="O2" s="182" t="s">
        <v>47</v>
      </c>
      <c r="P2" s="183">
        <v>19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15.7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25" t="s">
        <v>111</v>
      </c>
      <c r="J3" s="326"/>
      <c r="K3" s="327" t="s">
        <v>47</v>
      </c>
      <c r="L3" s="328"/>
      <c r="M3" s="307" t="s">
        <v>112</v>
      </c>
      <c r="N3" s="308"/>
      <c r="O3" s="311" t="s">
        <v>92</v>
      </c>
      <c r="P3" s="312"/>
      <c r="R3" s="277"/>
      <c r="S3" s="91">
        <f>SUM(O6:O17)</f>
        <v>654</v>
      </c>
      <c r="T3" s="277"/>
      <c r="U3" s="91">
        <f>SUM(O6:O13)</f>
        <v>654</v>
      </c>
      <c r="V3" s="277"/>
      <c r="W3" s="91">
        <f>SUM(O6:O11)</f>
        <v>505</v>
      </c>
    </row>
    <row r="4" spans="2:19" ht="23.25" customHeight="1">
      <c r="B4" s="293"/>
      <c r="C4" s="280">
        <v>51</v>
      </c>
      <c r="D4" s="281"/>
      <c r="E4" s="298"/>
      <c r="F4" s="282"/>
      <c r="G4" s="282">
        <v>85</v>
      </c>
      <c r="H4" s="283"/>
      <c r="I4" s="303"/>
      <c r="J4" s="304"/>
      <c r="K4" s="323">
        <v>40</v>
      </c>
      <c r="L4" s="324"/>
      <c r="M4" s="309"/>
      <c r="N4" s="310"/>
      <c r="O4" s="286">
        <v>43</v>
      </c>
      <c r="P4" s="287"/>
      <c r="R4" s="290"/>
      <c r="S4" s="134"/>
    </row>
    <row r="5" spans="1:81" s="51" customFormat="1" ht="21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91"/>
      <c r="S5" s="135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9" ht="15.75" customHeight="1">
      <c r="A6" s="65">
        <v>1</v>
      </c>
      <c r="B6" s="21" t="s">
        <v>178</v>
      </c>
      <c r="C6" s="38">
        <v>12</v>
      </c>
      <c r="D6" s="38">
        <v>9</v>
      </c>
      <c r="E6" s="38">
        <v>6</v>
      </c>
      <c r="F6" s="38">
        <v>9</v>
      </c>
      <c r="G6" s="38">
        <v>15</v>
      </c>
      <c r="H6" s="38">
        <v>12</v>
      </c>
      <c r="I6" s="38">
        <v>10</v>
      </c>
      <c r="J6" s="38">
        <v>10</v>
      </c>
      <c r="K6" s="38">
        <v>9</v>
      </c>
      <c r="L6" s="38">
        <v>10</v>
      </c>
      <c r="M6" s="38"/>
      <c r="N6" s="38"/>
      <c r="O6" s="24">
        <f aca="true" t="shared" si="0" ref="O6:O13">IF(B6="","",SUM(C6:M6)-(N6))</f>
        <v>102</v>
      </c>
      <c r="P6" s="130" t="s">
        <v>116</v>
      </c>
      <c r="Q6" s="89">
        <f>SUM(C6:E6)</f>
        <v>27</v>
      </c>
      <c r="R6" s="90"/>
      <c r="S6" s="90"/>
    </row>
    <row r="7" spans="1:22" ht="15.75" customHeight="1">
      <c r="A7" s="65">
        <v>2</v>
      </c>
      <c r="B7" s="21">
        <v>6</v>
      </c>
      <c r="C7" s="38"/>
      <c r="D7" s="38"/>
      <c r="E7" s="38">
        <v>9</v>
      </c>
      <c r="F7" s="38">
        <v>9</v>
      </c>
      <c r="G7" s="38">
        <v>15</v>
      </c>
      <c r="H7" s="38">
        <v>15</v>
      </c>
      <c r="I7" s="38">
        <v>9</v>
      </c>
      <c r="J7" s="38">
        <v>10</v>
      </c>
      <c r="K7" s="38">
        <v>11</v>
      </c>
      <c r="L7" s="38">
        <v>9</v>
      </c>
      <c r="M7" s="38"/>
      <c r="N7" s="38"/>
      <c r="O7" s="24">
        <f t="shared" si="0"/>
        <v>87</v>
      </c>
      <c r="P7" s="130" t="s">
        <v>114</v>
      </c>
      <c r="Q7" s="89">
        <f aca="true" t="shared" si="1" ref="Q7:Q45">SUM(C7:E7)</f>
        <v>9</v>
      </c>
      <c r="S7" s="278" t="s">
        <v>89</v>
      </c>
      <c r="T7" s="279"/>
      <c r="U7" s="186" t="s">
        <v>92</v>
      </c>
      <c r="V7" s="187"/>
    </row>
    <row r="8" spans="1:22" ht="15.75" customHeight="1">
      <c r="A8" s="65">
        <v>3</v>
      </c>
      <c r="B8" s="21">
        <v>33</v>
      </c>
      <c r="C8" s="38"/>
      <c r="D8" s="38">
        <v>9</v>
      </c>
      <c r="E8" s="38">
        <v>7</v>
      </c>
      <c r="F8" s="38">
        <v>9</v>
      </c>
      <c r="G8" s="38"/>
      <c r="H8" s="38">
        <v>15</v>
      </c>
      <c r="I8" s="38">
        <v>10</v>
      </c>
      <c r="J8" s="38">
        <v>9</v>
      </c>
      <c r="K8" s="38">
        <v>10</v>
      </c>
      <c r="L8" s="38">
        <v>12</v>
      </c>
      <c r="M8" s="38"/>
      <c r="N8" s="38"/>
      <c r="O8" s="24">
        <f t="shared" si="0"/>
        <v>81</v>
      </c>
      <c r="P8" s="130" t="s">
        <v>114</v>
      </c>
      <c r="Q8" s="89">
        <f t="shared" si="1"/>
        <v>16</v>
      </c>
      <c r="S8" s="278" t="s">
        <v>90</v>
      </c>
      <c r="T8" s="279"/>
      <c r="U8" s="186" t="s">
        <v>92</v>
      </c>
      <c r="V8" s="187">
        <v>24</v>
      </c>
    </row>
    <row r="9" spans="1:22" ht="15.75" customHeight="1">
      <c r="A9" s="65">
        <v>4</v>
      </c>
      <c r="B9" s="21" t="s">
        <v>219</v>
      </c>
      <c r="C9" s="25"/>
      <c r="D9" s="25">
        <v>13</v>
      </c>
      <c r="E9" s="25"/>
      <c r="F9" s="25">
        <v>8</v>
      </c>
      <c r="G9" s="25">
        <v>12</v>
      </c>
      <c r="H9" s="25">
        <v>11</v>
      </c>
      <c r="I9" s="25">
        <v>11</v>
      </c>
      <c r="J9" s="25">
        <v>9</v>
      </c>
      <c r="K9" s="25">
        <v>8</v>
      </c>
      <c r="L9" s="25">
        <v>9</v>
      </c>
      <c r="M9" s="25"/>
      <c r="N9" s="26"/>
      <c r="O9" s="24">
        <f t="shared" si="0"/>
        <v>81</v>
      </c>
      <c r="P9" s="130" t="s">
        <v>116</v>
      </c>
      <c r="Q9" s="89">
        <f t="shared" si="1"/>
        <v>13</v>
      </c>
      <c r="S9" s="278" t="s">
        <v>91</v>
      </c>
      <c r="T9" s="279"/>
      <c r="U9" s="186" t="s">
        <v>92</v>
      </c>
      <c r="V9" s="187">
        <v>27</v>
      </c>
    </row>
    <row r="10" spans="1:17" ht="15.75" customHeight="1">
      <c r="A10" s="65">
        <v>5</v>
      </c>
      <c r="B10" s="21" t="s">
        <v>204</v>
      </c>
      <c r="C10" s="38">
        <v>19</v>
      </c>
      <c r="D10" s="38"/>
      <c r="E10" s="38"/>
      <c r="F10" s="38">
        <v>9</v>
      </c>
      <c r="G10" s="38"/>
      <c r="H10" s="38">
        <v>13</v>
      </c>
      <c r="I10" s="38">
        <v>9</v>
      </c>
      <c r="J10" s="38">
        <v>9</v>
      </c>
      <c r="K10" s="38">
        <v>10</v>
      </c>
      <c r="L10" s="38">
        <v>8</v>
      </c>
      <c r="M10" s="38"/>
      <c r="N10" s="38"/>
      <c r="O10" s="24">
        <f t="shared" si="0"/>
        <v>77</v>
      </c>
      <c r="P10" s="130" t="s">
        <v>116</v>
      </c>
      <c r="Q10" s="89">
        <f t="shared" si="1"/>
        <v>19</v>
      </c>
    </row>
    <row r="11" spans="1:17" ht="15.75" customHeight="1">
      <c r="A11" s="65">
        <v>6</v>
      </c>
      <c r="B11" s="21" t="s">
        <v>242</v>
      </c>
      <c r="C11" s="25">
        <v>12</v>
      </c>
      <c r="D11" s="25"/>
      <c r="E11" s="25">
        <v>6</v>
      </c>
      <c r="F11" s="25">
        <v>8</v>
      </c>
      <c r="G11" s="25"/>
      <c r="H11" s="25">
        <v>12</v>
      </c>
      <c r="I11" s="25">
        <v>9</v>
      </c>
      <c r="J11" s="25">
        <v>11</v>
      </c>
      <c r="K11" s="25">
        <v>10</v>
      </c>
      <c r="L11" s="25">
        <v>9</v>
      </c>
      <c r="M11" s="25"/>
      <c r="N11" s="26"/>
      <c r="O11" s="24">
        <f t="shared" si="0"/>
        <v>77</v>
      </c>
      <c r="P11" s="130" t="s">
        <v>116</v>
      </c>
      <c r="Q11" s="89">
        <f t="shared" si="1"/>
        <v>18</v>
      </c>
    </row>
    <row r="12" spans="1:17" ht="15.75" customHeight="1">
      <c r="A12" s="65">
        <v>7</v>
      </c>
      <c r="B12" s="21">
        <v>41</v>
      </c>
      <c r="C12" s="25"/>
      <c r="D12" s="25">
        <v>9</v>
      </c>
      <c r="E12" s="25"/>
      <c r="F12" s="25">
        <v>8</v>
      </c>
      <c r="G12" s="25">
        <v>9</v>
      </c>
      <c r="H12" s="25">
        <v>15</v>
      </c>
      <c r="I12" s="25">
        <v>9</v>
      </c>
      <c r="J12" s="25">
        <v>10</v>
      </c>
      <c r="K12" s="25">
        <v>10</v>
      </c>
      <c r="L12" s="25">
        <v>6</v>
      </c>
      <c r="M12" s="25"/>
      <c r="N12" s="26"/>
      <c r="O12" s="24">
        <f t="shared" si="0"/>
        <v>76</v>
      </c>
      <c r="P12" s="130" t="s">
        <v>114</v>
      </c>
      <c r="Q12" s="89">
        <f t="shared" si="1"/>
        <v>9</v>
      </c>
    </row>
    <row r="13" spans="1:17" ht="15.75" customHeight="1">
      <c r="A13" s="65">
        <v>8</v>
      </c>
      <c r="B13" s="21">
        <v>54</v>
      </c>
      <c r="C13" s="25"/>
      <c r="D13" s="25"/>
      <c r="E13" s="25">
        <v>8</v>
      </c>
      <c r="F13" s="25">
        <v>9</v>
      </c>
      <c r="G13" s="25"/>
      <c r="H13" s="25">
        <v>15</v>
      </c>
      <c r="I13" s="25">
        <v>10</v>
      </c>
      <c r="J13" s="25">
        <v>10</v>
      </c>
      <c r="K13" s="25">
        <v>9</v>
      </c>
      <c r="L13" s="25">
        <v>12</v>
      </c>
      <c r="M13" s="25"/>
      <c r="N13" s="26"/>
      <c r="O13" s="24">
        <f t="shared" si="0"/>
        <v>73</v>
      </c>
      <c r="P13" s="130" t="s">
        <v>114</v>
      </c>
      <c r="Q13" s="89">
        <f t="shared" si="1"/>
        <v>8</v>
      </c>
    </row>
    <row r="14" spans="1:17" ht="15.75" customHeight="1">
      <c r="A14" s="65"/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>
        <f aca="true" t="shared" si="2" ref="O14:O45">IF(B14="","",SUM(C14:M14)-(N14))</f>
      </c>
      <c r="P14" s="178"/>
      <c r="Q14" s="89">
        <f t="shared" si="1"/>
        <v>0</v>
      </c>
    </row>
    <row r="15" spans="1:17" ht="15.75" customHeight="1">
      <c r="A15" s="65"/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2"/>
      </c>
      <c r="P15" s="178"/>
      <c r="Q15" s="89">
        <f t="shared" si="1"/>
        <v>0</v>
      </c>
    </row>
    <row r="16" spans="1:17" ht="15.75" customHeight="1">
      <c r="A16" s="65"/>
      <c r="B16" s="21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4">
        <f t="shared" si="2"/>
      </c>
      <c r="P16" s="73"/>
      <c r="Q16" s="89">
        <f t="shared" si="1"/>
        <v>0</v>
      </c>
    </row>
    <row r="17" spans="1:17" ht="15.75" customHeight="1">
      <c r="A17" s="65"/>
      <c r="B17" s="2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4">
        <f t="shared" si="2"/>
      </c>
      <c r="P17" s="73"/>
      <c r="Q17" s="89">
        <f t="shared" si="1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t="shared" si="2"/>
      </c>
      <c r="P18" s="73"/>
      <c r="Q18" s="89">
        <f t="shared" si="1"/>
        <v>0</v>
      </c>
    </row>
    <row r="19" spans="1:17" ht="15.75" customHeight="1">
      <c r="A19" s="65"/>
      <c r="B19" s="2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4">
        <f t="shared" si="2"/>
      </c>
      <c r="P19" s="73"/>
      <c r="Q19" s="89">
        <f t="shared" si="1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2"/>
      </c>
      <c r="P20" s="73"/>
      <c r="Q20" s="89">
        <f t="shared" si="1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2"/>
      </c>
      <c r="P21" s="73"/>
      <c r="Q21" s="89">
        <f t="shared" si="1"/>
        <v>0</v>
      </c>
    </row>
    <row r="22" spans="1:17" ht="15.75" customHeight="1">
      <c r="A22" s="65"/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4">
        <f t="shared" si="2"/>
      </c>
      <c r="P22" s="73"/>
      <c r="Q22" s="89">
        <f t="shared" si="1"/>
        <v>0</v>
      </c>
    </row>
    <row r="23" spans="1:17" ht="15.75" customHeight="1">
      <c r="A23" s="65"/>
      <c r="B23" s="21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4">
        <f t="shared" si="2"/>
      </c>
      <c r="P23" s="73"/>
      <c r="Q23" s="89">
        <f t="shared" si="1"/>
        <v>0</v>
      </c>
    </row>
    <row r="24" spans="1:17" ht="15.75" customHeight="1">
      <c r="A24" s="65"/>
      <c r="B24" s="2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4">
        <f t="shared" si="2"/>
      </c>
      <c r="P24" s="73"/>
      <c r="Q24" s="89">
        <f t="shared" si="1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2"/>
      </c>
      <c r="P25" s="73"/>
      <c r="Q25" s="89">
        <f t="shared" si="1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73"/>
      <c r="Q26" s="89">
        <f t="shared" si="1"/>
        <v>0</v>
      </c>
    </row>
    <row r="27" spans="1:17" ht="15.75" customHeight="1">
      <c r="A27" s="65"/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>
        <f t="shared" si="2"/>
      </c>
      <c r="P27" s="73"/>
      <c r="Q27" s="89">
        <f t="shared" si="1"/>
        <v>0</v>
      </c>
    </row>
    <row r="28" spans="1:17" ht="15.75" customHeight="1">
      <c r="A28" s="65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73"/>
      <c r="Q28" s="89">
        <f t="shared" si="1"/>
        <v>0</v>
      </c>
    </row>
    <row r="29" spans="1:17" ht="15.75" customHeight="1">
      <c r="A29" s="65"/>
      <c r="B29" s="2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4">
        <f t="shared" si="2"/>
      </c>
      <c r="P29" s="73"/>
      <c r="Q29" s="89">
        <f t="shared" si="1"/>
        <v>0</v>
      </c>
    </row>
    <row r="30" spans="1:17" ht="15.75" customHeight="1">
      <c r="A30" s="65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73"/>
      <c r="Q30" s="89">
        <f t="shared" si="1"/>
        <v>0</v>
      </c>
    </row>
    <row r="31" spans="1:17" ht="15.75" customHeight="1">
      <c r="A31" s="65"/>
      <c r="B31" s="2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4">
        <f t="shared" si="2"/>
      </c>
      <c r="P31" s="73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73"/>
      <c r="Q32" s="89">
        <f t="shared" si="1"/>
        <v>0</v>
      </c>
    </row>
    <row r="33" spans="1:17" ht="15.75" customHeight="1">
      <c r="A33" s="65"/>
      <c r="B33" s="21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4">
        <f t="shared" si="2"/>
      </c>
      <c r="P33" s="73"/>
      <c r="Q33" s="89">
        <f t="shared" si="1"/>
        <v>0</v>
      </c>
    </row>
    <row r="34" spans="1:17" ht="15.75" customHeight="1">
      <c r="A34" s="65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73"/>
      <c r="Q34" s="89">
        <f t="shared" si="1"/>
        <v>0</v>
      </c>
    </row>
    <row r="35" spans="1:17" ht="15.75" customHeight="1">
      <c r="A35" s="65"/>
      <c r="B35" s="2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4">
        <f t="shared" si="2"/>
      </c>
      <c r="P35" s="73"/>
      <c r="Q35" s="89">
        <f t="shared" si="1"/>
        <v>0</v>
      </c>
    </row>
    <row r="36" spans="1:17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73"/>
      <c r="Q36" s="89">
        <f t="shared" si="1"/>
        <v>0</v>
      </c>
    </row>
    <row r="37" spans="1:17" ht="15.75" customHeight="1">
      <c r="A37" s="65"/>
      <c r="B37" s="2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4">
        <f t="shared" si="2"/>
      </c>
      <c r="P37" s="73"/>
      <c r="Q37" s="89">
        <f t="shared" si="1"/>
        <v>0</v>
      </c>
    </row>
    <row r="38" spans="1:17" ht="15.75" customHeight="1">
      <c r="A38" s="65"/>
      <c r="B38" s="2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4">
        <f t="shared" si="2"/>
      </c>
      <c r="P38" s="73"/>
      <c r="Q38" s="89">
        <f t="shared" si="1"/>
        <v>0</v>
      </c>
    </row>
    <row r="39" spans="1:17" ht="15.75" customHeight="1">
      <c r="A39" s="65"/>
      <c r="B39" s="2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4">
        <f t="shared" si="2"/>
      </c>
      <c r="P39" s="73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73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73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73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73"/>
      <c r="Q43" s="89">
        <f t="shared" si="1"/>
        <v>0</v>
      </c>
    </row>
    <row r="44" spans="1:17" ht="15.75" customHeight="1">
      <c r="A44" s="65"/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4">
        <f t="shared" si="2"/>
      </c>
      <c r="P44" s="73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73"/>
      <c r="Q45" s="89">
        <f t="shared" si="1"/>
        <v>0</v>
      </c>
    </row>
  </sheetData>
  <sheetProtection/>
  <mergeCells count="25">
    <mergeCell ref="A1:C1"/>
    <mergeCell ref="D1:K1"/>
    <mergeCell ref="A2:C2"/>
    <mergeCell ref="D2:F2"/>
    <mergeCell ref="G2:I2"/>
    <mergeCell ref="J2:K2"/>
    <mergeCell ref="T2:T3"/>
    <mergeCell ref="V2:V3"/>
    <mergeCell ref="B3:B4"/>
    <mergeCell ref="C3:D3"/>
    <mergeCell ref="E3:F4"/>
    <mergeCell ref="G3:H3"/>
    <mergeCell ref="I3:J4"/>
    <mergeCell ref="K3:L3"/>
    <mergeCell ref="M3:N4"/>
    <mergeCell ref="S7:T7"/>
    <mergeCell ref="S8:T8"/>
    <mergeCell ref="S9:T9"/>
    <mergeCell ref="O3:P3"/>
    <mergeCell ref="C4:D4"/>
    <mergeCell ref="G4:H4"/>
    <mergeCell ref="K4:L4"/>
    <mergeCell ref="O4:P4"/>
    <mergeCell ref="R4:R5"/>
    <mergeCell ref="R2:R3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T17" sqref="T17"/>
      <selection pane="bottomLeft" activeCell="A13" sqref="A1:W13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115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29"/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23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15.7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25" t="s">
        <v>111</v>
      </c>
      <c r="J3" s="326"/>
      <c r="K3" s="327" t="s">
        <v>47</v>
      </c>
      <c r="L3" s="328"/>
      <c r="M3" s="307" t="s">
        <v>112</v>
      </c>
      <c r="N3" s="308"/>
      <c r="O3" s="311" t="s">
        <v>92</v>
      </c>
      <c r="P3" s="312"/>
      <c r="R3" s="277"/>
      <c r="S3" s="91">
        <f>SUM(O6:O17)</f>
        <v>432</v>
      </c>
      <c r="T3" s="277"/>
      <c r="U3" s="91">
        <f>SUM(O6:O13)</f>
        <v>432</v>
      </c>
      <c r="V3" s="277"/>
      <c r="W3" s="91">
        <f>SUM(O6:O11)</f>
        <v>432</v>
      </c>
    </row>
    <row r="4" spans="2:19" ht="23.25" customHeight="1">
      <c r="B4" s="293"/>
      <c r="C4" s="280">
        <v>25</v>
      </c>
      <c r="D4" s="281"/>
      <c r="E4" s="298"/>
      <c r="F4" s="282"/>
      <c r="G4" s="282">
        <v>61</v>
      </c>
      <c r="H4" s="283"/>
      <c r="I4" s="303"/>
      <c r="J4" s="304"/>
      <c r="K4" s="323">
        <v>11</v>
      </c>
      <c r="L4" s="324"/>
      <c r="M4" s="309"/>
      <c r="N4" s="310"/>
      <c r="O4" s="286">
        <v>79</v>
      </c>
      <c r="P4" s="287"/>
      <c r="R4" s="290"/>
      <c r="S4" s="134"/>
    </row>
    <row r="5" spans="1:81" s="51" customFormat="1" ht="21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91"/>
      <c r="S5" s="135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9" ht="15.75" customHeight="1">
      <c r="A6" s="65">
        <v>1</v>
      </c>
      <c r="B6" s="21" t="s">
        <v>222</v>
      </c>
      <c r="C6" s="38">
        <v>23</v>
      </c>
      <c r="D6" s="38"/>
      <c r="E6" s="38">
        <v>9</v>
      </c>
      <c r="F6" s="38">
        <v>7</v>
      </c>
      <c r="G6" s="38">
        <v>13</v>
      </c>
      <c r="H6" s="38">
        <v>12</v>
      </c>
      <c r="I6" s="38">
        <v>10</v>
      </c>
      <c r="J6" s="38">
        <v>9</v>
      </c>
      <c r="K6" s="38">
        <v>9</v>
      </c>
      <c r="L6" s="38">
        <v>9</v>
      </c>
      <c r="M6" s="38"/>
      <c r="N6" s="38"/>
      <c r="O6" s="24">
        <f aca="true" t="shared" si="0" ref="O6:O13">IF(B6="","",SUM(C6:M6)-(N6))</f>
        <v>101</v>
      </c>
      <c r="P6" s="130" t="s">
        <v>116</v>
      </c>
      <c r="Q6" s="89">
        <f>SUM(C6:E6)</f>
        <v>32</v>
      </c>
      <c r="R6" s="90"/>
      <c r="S6" s="90"/>
    </row>
    <row r="7" spans="1:22" ht="15.75" customHeight="1">
      <c r="A7" s="65">
        <v>2</v>
      </c>
      <c r="B7" s="21" t="s">
        <v>203</v>
      </c>
      <c r="C7" s="25">
        <v>22</v>
      </c>
      <c r="D7" s="25"/>
      <c r="E7" s="25">
        <v>8</v>
      </c>
      <c r="F7" s="25">
        <v>8</v>
      </c>
      <c r="G7" s="25">
        <v>12</v>
      </c>
      <c r="H7" s="25">
        <v>13</v>
      </c>
      <c r="I7" s="25">
        <v>9</v>
      </c>
      <c r="J7" s="25">
        <v>10</v>
      </c>
      <c r="K7" s="25">
        <v>9</v>
      </c>
      <c r="L7" s="25">
        <v>9</v>
      </c>
      <c r="M7" s="25"/>
      <c r="N7" s="26"/>
      <c r="O7" s="24">
        <f t="shared" si="0"/>
        <v>100</v>
      </c>
      <c r="P7" s="130" t="s">
        <v>116</v>
      </c>
      <c r="Q7" s="89">
        <f aca="true" t="shared" si="1" ref="Q7:Q45">SUM(C7:E7)</f>
        <v>30</v>
      </c>
      <c r="S7" s="278" t="s">
        <v>89</v>
      </c>
      <c r="T7" s="279"/>
      <c r="U7" s="132" t="s">
        <v>92</v>
      </c>
      <c r="V7" s="140" t="s">
        <v>253</v>
      </c>
    </row>
    <row r="8" spans="1:22" ht="15.75" customHeight="1">
      <c r="A8" s="65">
        <v>3</v>
      </c>
      <c r="B8" s="21" t="s">
        <v>207</v>
      </c>
      <c r="C8" s="38">
        <v>21</v>
      </c>
      <c r="D8" s="38"/>
      <c r="E8" s="38">
        <v>8</v>
      </c>
      <c r="F8" s="38">
        <v>7</v>
      </c>
      <c r="G8" s="38"/>
      <c r="H8" s="38">
        <v>12</v>
      </c>
      <c r="I8" s="38">
        <v>9</v>
      </c>
      <c r="J8" s="38">
        <v>10</v>
      </c>
      <c r="K8" s="38">
        <v>9</v>
      </c>
      <c r="L8" s="38">
        <v>12</v>
      </c>
      <c r="M8" s="38"/>
      <c r="N8" s="38"/>
      <c r="O8" s="24">
        <f t="shared" si="0"/>
        <v>88</v>
      </c>
      <c r="P8" s="130" t="s">
        <v>116</v>
      </c>
      <c r="Q8" s="89">
        <f t="shared" si="1"/>
        <v>29</v>
      </c>
      <c r="S8" s="278" t="s">
        <v>90</v>
      </c>
      <c r="T8" s="279"/>
      <c r="U8" s="132" t="s">
        <v>92</v>
      </c>
      <c r="V8" s="140" t="s">
        <v>253</v>
      </c>
    </row>
    <row r="9" spans="1:22" ht="15.75" customHeight="1">
      <c r="A9" s="65">
        <v>4</v>
      </c>
      <c r="B9" s="21" t="s">
        <v>211</v>
      </c>
      <c r="C9" s="25">
        <v>13</v>
      </c>
      <c r="D9" s="25">
        <v>11</v>
      </c>
      <c r="E9" s="25"/>
      <c r="F9" s="25">
        <v>7</v>
      </c>
      <c r="G9" s="25"/>
      <c r="H9" s="25">
        <v>12</v>
      </c>
      <c r="I9" s="25">
        <v>9</v>
      </c>
      <c r="J9" s="25">
        <v>9</v>
      </c>
      <c r="K9" s="25">
        <v>9</v>
      </c>
      <c r="L9" s="25">
        <v>9</v>
      </c>
      <c r="M9" s="25"/>
      <c r="N9" s="26"/>
      <c r="O9" s="24">
        <f t="shared" si="0"/>
        <v>79</v>
      </c>
      <c r="P9" s="130" t="s">
        <v>116</v>
      </c>
      <c r="Q9" s="89">
        <f t="shared" si="1"/>
        <v>24</v>
      </c>
      <c r="S9" s="278" t="s">
        <v>91</v>
      </c>
      <c r="T9" s="279"/>
      <c r="U9" s="132" t="s">
        <v>92</v>
      </c>
      <c r="V9" s="140">
        <v>32</v>
      </c>
    </row>
    <row r="10" spans="1:17" ht="15.75" customHeight="1">
      <c r="A10" s="65">
        <v>5</v>
      </c>
      <c r="B10" s="21" t="s">
        <v>184</v>
      </c>
      <c r="C10" s="25"/>
      <c r="D10" s="25"/>
      <c r="E10" s="25">
        <v>10</v>
      </c>
      <c r="F10" s="25">
        <v>7</v>
      </c>
      <c r="G10" s="25"/>
      <c r="H10" s="25">
        <v>12</v>
      </c>
      <c r="I10" s="25">
        <v>9</v>
      </c>
      <c r="J10" s="25">
        <v>8</v>
      </c>
      <c r="K10" s="25">
        <v>9</v>
      </c>
      <c r="L10" s="25">
        <v>9</v>
      </c>
      <c r="M10" s="25"/>
      <c r="N10" s="26"/>
      <c r="O10" s="24">
        <f t="shared" si="0"/>
        <v>64</v>
      </c>
      <c r="P10" s="130" t="s">
        <v>116</v>
      </c>
      <c r="Q10" s="89">
        <f t="shared" si="1"/>
        <v>10</v>
      </c>
    </row>
    <row r="11" spans="1:17" ht="15.75" customHeight="1">
      <c r="A11" s="65">
        <v>6</v>
      </c>
      <c r="B11" s="21" t="s">
        <v>210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4">
        <f t="shared" si="0"/>
        <v>0</v>
      </c>
      <c r="P11" s="130" t="s">
        <v>116</v>
      </c>
      <c r="Q11" s="89">
        <f t="shared" si="1"/>
        <v>0</v>
      </c>
    </row>
    <row r="12" spans="1:17" ht="15.75" customHeight="1">
      <c r="A12" s="65">
        <v>7</v>
      </c>
      <c r="B12" s="21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4">
        <f t="shared" si="0"/>
      </c>
      <c r="P12" s="130"/>
      <c r="Q12" s="89">
        <f t="shared" si="1"/>
        <v>0</v>
      </c>
    </row>
    <row r="13" spans="1:17" ht="15.75" customHeight="1">
      <c r="A13" s="65">
        <v>8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0"/>
      </c>
      <c r="P13" s="130"/>
      <c r="Q13" s="89">
        <f t="shared" si="1"/>
        <v>0</v>
      </c>
    </row>
    <row r="14" spans="1:17" ht="15.75" customHeight="1">
      <c r="A14" s="65"/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>
        <f aca="true" t="shared" si="2" ref="O14:O45">IF(B14="","",SUM(C14:M14)-(N14))</f>
      </c>
      <c r="P14" s="72"/>
      <c r="Q14" s="89">
        <f t="shared" si="1"/>
        <v>0</v>
      </c>
    </row>
    <row r="15" spans="1:17" ht="15.75" customHeight="1">
      <c r="A15" s="65"/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2"/>
      </c>
      <c r="P15" s="72"/>
      <c r="Q15" s="89">
        <f t="shared" si="1"/>
        <v>0</v>
      </c>
    </row>
    <row r="16" spans="1:17" ht="15.75" customHeight="1">
      <c r="A16" s="65"/>
      <c r="B16" s="21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4">
        <f t="shared" si="2"/>
      </c>
      <c r="P16" s="73"/>
      <c r="Q16" s="89">
        <f t="shared" si="1"/>
        <v>0</v>
      </c>
    </row>
    <row r="17" spans="1:17" ht="15.75" customHeight="1">
      <c r="A17" s="65"/>
      <c r="B17" s="2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4">
        <f t="shared" si="2"/>
      </c>
      <c r="P17" s="73"/>
      <c r="Q17" s="89">
        <f t="shared" si="1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t="shared" si="2"/>
      </c>
      <c r="P18" s="73"/>
      <c r="Q18" s="89">
        <f t="shared" si="1"/>
        <v>0</v>
      </c>
    </row>
    <row r="19" spans="1:17" ht="15.75" customHeight="1">
      <c r="A19" s="65"/>
      <c r="B19" s="2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4">
        <f t="shared" si="2"/>
      </c>
      <c r="P19" s="73"/>
      <c r="Q19" s="89">
        <f t="shared" si="1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2"/>
      </c>
      <c r="P20" s="73"/>
      <c r="Q20" s="89">
        <f t="shared" si="1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2"/>
      </c>
      <c r="P21" s="73"/>
      <c r="Q21" s="89">
        <f t="shared" si="1"/>
        <v>0</v>
      </c>
    </row>
    <row r="22" spans="1:17" ht="15.75" customHeight="1">
      <c r="A22" s="65"/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4">
        <f t="shared" si="2"/>
      </c>
      <c r="P22" s="73"/>
      <c r="Q22" s="89">
        <f t="shared" si="1"/>
        <v>0</v>
      </c>
    </row>
    <row r="23" spans="1:17" ht="15.75" customHeight="1">
      <c r="A23" s="65"/>
      <c r="B23" s="21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4">
        <f t="shared" si="2"/>
      </c>
      <c r="P23" s="73"/>
      <c r="Q23" s="89">
        <f t="shared" si="1"/>
        <v>0</v>
      </c>
    </row>
    <row r="24" spans="1:17" ht="15.75" customHeight="1">
      <c r="A24" s="65"/>
      <c r="B24" s="2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4">
        <f t="shared" si="2"/>
      </c>
      <c r="P24" s="73"/>
      <c r="Q24" s="89">
        <f t="shared" si="1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2"/>
      </c>
      <c r="P25" s="73"/>
      <c r="Q25" s="89">
        <f t="shared" si="1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73"/>
      <c r="Q26" s="89">
        <f t="shared" si="1"/>
        <v>0</v>
      </c>
    </row>
    <row r="27" spans="1:17" ht="15.75" customHeight="1">
      <c r="A27" s="65"/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>
        <f t="shared" si="2"/>
      </c>
      <c r="P27" s="73"/>
      <c r="Q27" s="89">
        <f t="shared" si="1"/>
        <v>0</v>
      </c>
    </row>
    <row r="28" spans="1:17" ht="15.75" customHeight="1">
      <c r="A28" s="65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73"/>
      <c r="Q28" s="89">
        <f t="shared" si="1"/>
        <v>0</v>
      </c>
    </row>
    <row r="29" spans="1:17" ht="15.75" customHeight="1">
      <c r="A29" s="65"/>
      <c r="B29" s="2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4">
        <f t="shared" si="2"/>
      </c>
      <c r="P29" s="73"/>
      <c r="Q29" s="89">
        <f t="shared" si="1"/>
        <v>0</v>
      </c>
    </row>
    <row r="30" spans="1:17" ht="15.75" customHeight="1">
      <c r="A30" s="65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73"/>
      <c r="Q30" s="89">
        <f t="shared" si="1"/>
        <v>0</v>
      </c>
    </row>
    <row r="31" spans="1:17" ht="15.75" customHeight="1">
      <c r="A31" s="65"/>
      <c r="B31" s="2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4">
        <f t="shared" si="2"/>
      </c>
      <c r="P31" s="73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73"/>
      <c r="Q32" s="89">
        <f t="shared" si="1"/>
        <v>0</v>
      </c>
    </row>
    <row r="33" spans="1:17" ht="15.75" customHeight="1">
      <c r="A33" s="65"/>
      <c r="B33" s="21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4">
        <f t="shared" si="2"/>
      </c>
      <c r="P33" s="73"/>
      <c r="Q33" s="89">
        <f t="shared" si="1"/>
        <v>0</v>
      </c>
    </row>
    <row r="34" spans="1:17" ht="15.75" customHeight="1">
      <c r="A34" s="65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73"/>
      <c r="Q34" s="89">
        <f t="shared" si="1"/>
        <v>0</v>
      </c>
    </row>
    <row r="35" spans="1:17" ht="15.75" customHeight="1">
      <c r="A35" s="65"/>
      <c r="B35" s="2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4">
        <f t="shared" si="2"/>
      </c>
      <c r="P35" s="73"/>
      <c r="Q35" s="89">
        <f t="shared" si="1"/>
        <v>0</v>
      </c>
    </row>
    <row r="36" spans="1:17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73"/>
      <c r="Q36" s="89">
        <f t="shared" si="1"/>
        <v>0</v>
      </c>
    </row>
    <row r="37" spans="1:17" ht="15.75" customHeight="1">
      <c r="A37" s="65"/>
      <c r="B37" s="2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4">
        <f t="shared" si="2"/>
      </c>
      <c r="P37" s="73"/>
      <c r="Q37" s="89">
        <f t="shared" si="1"/>
        <v>0</v>
      </c>
    </row>
    <row r="38" spans="1:17" ht="15.75" customHeight="1">
      <c r="A38" s="65"/>
      <c r="B38" s="2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4">
        <f t="shared" si="2"/>
      </c>
      <c r="P38" s="73"/>
      <c r="Q38" s="89">
        <f t="shared" si="1"/>
        <v>0</v>
      </c>
    </row>
    <row r="39" spans="1:17" ht="15.75" customHeight="1">
      <c r="A39" s="65"/>
      <c r="B39" s="2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4">
        <f t="shared" si="2"/>
      </c>
      <c r="P39" s="73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73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73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73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73"/>
      <c r="Q43" s="89">
        <f t="shared" si="1"/>
        <v>0</v>
      </c>
    </row>
    <row r="44" spans="1:17" ht="15.75" customHeight="1">
      <c r="A44" s="65"/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4">
        <f t="shared" si="2"/>
      </c>
      <c r="P44" s="73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73"/>
      <c r="Q45" s="89">
        <f t="shared" si="1"/>
        <v>0</v>
      </c>
    </row>
  </sheetData>
  <sheetProtection/>
  <mergeCells count="25">
    <mergeCell ref="S9:T9"/>
    <mergeCell ref="G4:H4"/>
    <mergeCell ref="K4:L4"/>
    <mergeCell ref="O4:P4"/>
    <mergeCell ref="R4:R5"/>
    <mergeCell ref="S7:T7"/>
    <mergeCell ref="S8:T8"/>
    <mergeCell ref="M3:N4"/>
    <mergeCell ref="T2:T3"/>
    <mergeCell ref="O3:P3"/>
    <mergeCell ref="V2:V3"/>
    <mergeCell ref="R2:R3"/>
    <mergeCell ref="C3:D3"/>
    <mergeCell ref="C4:D4"/>
    <mergeCell ref="G3:H3"/>
    <mergeCell ref="B3:B4"/>
    <mergeCell ref="E3:F4"/>
    <mergeCell ref="I3:J4"/>
    <mergeCell ref="K3:L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B15" sqref="A1:W15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93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83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16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688</v>
      </c>
      <c r="T3" s="277"/>
      <c r="U3" s="91">
        <f>SUM(O6:O13)</f>
        <v>688</v>
      </c>
      <c r="V3" s="277"/>
      <c r="W3" s="91">
        <f>SUM(O6:O11)</f>
        <v>518</v>
      </c>
    </row>
    <row r="4" spans="2:21" ht="23.25" customHeight="1">
      <c r="B4" s="293"/>
      <c r="C4" s="280">
        <v>70</v>
      </c>
      <c r="D4" s="281"/>
      <c r="E4" s="298"/>
      <c r="F4" s="282"/>
      <c r="G4" s="282">
        <v>79</v>
      </c>
      <c r="H4" s="283"/>
      <c r="I4" s="303"/>
      <c r="J4" s="304"/>
      <c r="K4" s="284">
        <v>27</v>
      </c>
      <c r="L4" s="285"/>
      <c r="M4" s="309"/>
      <c r="N4" s="310"/>
      <c r="O4" s="286">
        <v>89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5</v>
      </c>
      <c r="B6" s="21" t="s">
        <v>234</v>
      </c>
      <c r="C6" s="38">
        <v>16</v>
      </c>
      <c r="D6" s="38">
        <v>9</v>
      </c>
      <c r="E6" s="38"/>
      <c r="F6" s="38">
        <v>9</v>
      </c>
      <c r="G6" s="38">
        <v>12</v>
      </c>
      <c r="H6" s="38">
        <v>14</v>
      </c>
      <c r="I6" s="38">
        <v>9</v>
      </c>
      <c r="J6" s="38">
        <v>9</v>
      </c>
      <c r="K6" s="38">
        <v>7</v>
      </c>
      <c r="L6" s="38">
        <v>6</v>
      </c>
      <c r="M6" s="38"/>
      <c r="N6" s="38"/>
      <c r="O6" s="24">
        <f aca="true" t="shared" si="0" ref="O6:O14">IF(B6="","",SUM(C6:M6)-(N6))</f>
        <v>91</v>
      </c>
      <c r="P6" s="130" t="s">
        <v>116</v>
      </c>
      <c r="Q6" s="89">
        <f aca="true" t="shared" si="1" ref="Q6:Q14">SUM(C6:E6)</f>
        <v>25</v>
      </c>
    </row>
    <row r="7" spans="1:22" ht="15.75" customHeight="1">
      <c r="A7" s="65">
        <v>10</v>
      </c>
      <c r="B7" s="21" t="s">
        <v>167</v>
      </c>
      <c r="C7" s="25"/>
      <c r="D7" s="25">
        <v>9</v>
      </c>
      <c r="E7" s="25"/>
      <c r="F7" s="25">
        <v>8</v>
      </c>
      <c r="G7" s="25">
        <v>12</v>
      </c>
      <c r="H7" s="25">
        <v>13</v>
      </c>
      <c r="I7" s="25">
        <v>12</v>
      </c>
      <c r="J7" s="25">
        <v>9</v>
      </c>
      <c r="K7" s="25">
        <v>9</v>
      </c>
      <c r="L7" s="25">
        <v>7</v>
      </c>
      <c r="M7" s="25"/>
      <c r="N7" s="26"/>
      <c r="O7" s="24">
        <f t="shared" si="0"/>
        <v>79</v>
      </c>
      <c r="P7" s="130" t="s">
        <v>116</v>
      </c>
      <c r="Q7" s="89">
        <f t="shared" si="1"/>
        <v>9</v>
      </c>
      <c r="S7" s="278" t="s">
        <v>89</v>
      </c>
      <c r="T7" s="279"/>
      <c r="U7" s="132" t="s">
        <v>92</v>
      </c>
      <c r="V7" s="140" t="s">
        <v>253</v>
      </c>
    </row>
    <row r="8" spans="1:22" ht="15.75" customHeight="1">
      <c r="A8" s="65">
        <v>6</v>
      </c>
      <c r="B8" s="21" t="s">
        <v>143</v>
      </c>
      <c r="C8" s="38">
        <v>16</v>
      </c>
      <c r="D8" s="38"/>
      <c r="E8" s="38"/>
      <c r="F8" s="38">
        <v>8</v>
      </c>
      <c r="G8" s="38">
        <v>12</v>
      </c>
      <c r="H8" s="38">
        <v>14</v>
      </c>
      <c r="I8" s="38">
        <v>10</v>
      </c>
      <c r="J8" s="38">
        <v>9</v>
      </c>
      <c r="K8" s="38">
        <v>9</v>
      </c>
      <c r="L8" s="38">
        <v>6</v>
      </c>
      <c r="M8" s="38"/>
      <c r="N8" s="38"/>
      <c r="O8" s="24">
        <f t="shared" si="0"/>
        <v>84</v>
      </c>
      <c r="P8" s="130" t="s">
        <v>116</v>
      </c>
      <c r="Q8" s="89">
        <f t="shared" si="1"/>
        <v>16</v>
      </c>
      <c r="S8" s="278" t="s">
        <v>90</v>
      </c>
      <c r="T8" s="279"/>
      <c r="U8" s="132" t="s">
        <v>92</v>
      </c>
      <c r="V8" s="140" t="s">
        <v>253</v>
      </c>
    </row>
    <row r="9" spans="1:22" ht="15.75" customHeight="1">
      <c r="A9" s="65">
        <v>3</v>
      </c>
      <c r="B9" s="21" t="s">
        <v>235</v>
      </c>
      <c r="C9" s="25">
        <v>13</v>
      </c>
      <c r="D9" s="25">
        <v>9</v>
      </c>
      <c r="E9" s="25">
        <v>7</v>
      </c>
      <c r="F9" s="25">
        <v>9</v>
      </c>
      <c r="G9" s="25">
        <v>12</v>
      </c>
      <c r="H9" s="25">
        <v>12</v>
      </c>
      <c r="I9" s="25">
        <v>10</v>
      </c>
      <c r="J9" s="25">
        <v>9</v>
      </c>
      <c r="K9" s="25">
        <v>8</v>
      </c>
      <c r="L9" s="25">
        <v>6</v>
      </c>
      <c r="M9" s="25"/>
      <c r="N9" s="26"/>
      <c r="O9" s="24">
        <f t="shared" si="0"/>
        <v>95</v>
      </c>
      <c r="P9" s="130" t="s">
        <v>116</v>
      </c>
      <c r="Q9" s="89">
        <f t="shared" si="1"/>
        <v>29</v>
      </c>
      <c r="S9" s="278" t="s">
        <v>91</v>
      </c>
      <c r="T9" s="279"/>
      <c r="U9" s="132" t="s">
        <v>92</v>
      </c>
      <c r="V9" s="140">
        <v>29</v>
      </c>
    </row>
    <row r="10" spans="1:17" ht="15.75" customHeight="1">
      <c r="A10" s="65">
        <v>2</v>
      </c>
      <c r="B10" s="21" t="s">
        <v>225</v>
      </c>
      <c r="C10" s="38">
        <v>12</v>
      </c>
      <c r="D10" s="38"/>
      <c r="E10" s="38">
        <v>7</v>
      </c>
      <c r="F10" s="38">
        <v>10</v>
      </c>
      <c r="G10" s="38">
        <v>10</v>
      </c>
      <c r="H10" s="38">
        <v>12</v>
      </c>
      <c r="I10" s="38">
        <v>9</v>
      </c>
      <c r="J10" s="38">
        <v>10</v>
      </c>
      <c r="K10" s="38">
        <v>11</v>
      </c>
      <c r="L10" s="38">
        <v>7</v>
      </c>
      <c r="M10" s="38"/>
      <c r="N10" s="38"/>
      <c r="O10" s="24">
        <f t="shared" si="0"/>
        <v>88</v>
      </c>
      <c r="P10" s="130" t="s">
        <v>116</v>
      </c>
      <c r="Q10" s="89">
        <f t="shared" si="1"/>
        <v>19</v>
      </c>
    </row>
    <row r="11" spans="1:17" ht="15.75" customHeight="1">
      <c r="A11" s="65">
        <v>1</v>
      </c>
      <c r="B11" s="21" t="s">
        <v>198</v>
      </c>
      <c r="C11" s="38">
        <v>15</v>
      </c>
      <c r="D11" s="38"/>
      <c r="E11" s="38">
        <v>8</v>
      </c>
      <c r="F11" s="38">
        <v>9</v>
      </c>
      <c r="G11" s="38"/>
      <c r="H11" s="38">
        <v>12</v>
      </c>
      <c r="I11" s="38">
        <v>8</v>
      </c>
      <c r="J11" s="38">
        <v>9</v>
      </c>
      <c r="K11" s="38">
        <v>12</v>
      </c>
      <c r="L11" s="38">
        <v>8</v>
      </c>
      <c r="M11" s="38"/>
      <c r="N11" s="38"/>
      <c r="O11" s="24">
        <f t="shared" si="0"/>
        <v>81</v>
      </c>
      <c r="P11" s="130" t="s">
        <v>116</v>
      </c>
      <c r="Q11" s="89">
        <f t="shared" si="1"/>
        <v>23</v>
      </c>
    </row>
    <row r="12" spans="1:17" ht="15.75" customHeight="1">
      <c r="A12" s="65">
        <v>4</v>
      </c>
      <c r="B12" s="21" t="s">
        <v>236</v>
      </c>
      <c r="C12" s="25">
        <v>14</v>
      </c>
      <c r="D12" s="25"/>
      <c r="E12" s="25">
        <v>6</v>
      </c>
      <c r="F12" s="25">
        <v>8</v>
      </c>
      <c r="G12" s="25"/>
      <c r="H12" s="25">
        <v>14</v>
      </c>
      <c r="I12" s="25">
        <v>9</v>
      </c>
      <c r="J12" s="25">
        <v>9</v>
      </c>
      <c r="K12" s="25">
        <v>13</v>
      </c>
      <c r="L12" s="25">
        <v>6</v>
      </c>
      <c r="M12" s="25"/>
      <c r="N12" s="26"/>
      <c r="O12" s="24">
        <f t="shared" si="0"/>
        <v>79</v>
      </c>
      <c r="P12" s="130" t="s">
        <v>116</v>
      </c>
      <c r="Q12" s="89">
        <f t="shared" si="1"/>
        <v>20</v>
      </c>
    </row>
    <row r="13" spans="1:17" ht="15.75" customHeight="1">
      <c r="A13" s="65">
        <v>7</v>
      </c>
      <c r="B13" s="21" t="s">
        <v>237</v>
      </c>
      <c r="C13" s="38">
        <v>15</v>
      </c>
      <c r="D13" s="38"/>
      <c r="E13" s="38">
        <v>7</v>
      </c>
      <c r="F13" s="38">
        <v>9</v>
      </c>
      <c r="G13" s="38">
        <v>12</v>
      </c>
      <c r="H13" s="38">
        <v>12</v>
      </c>
      <c r="I13" s="38">
        <v>11</v>
      </c>
      <c r="J13" s="38">
        <v>8</v>
      </c>
      <c r="K13" s="38">
        <v>11</v>
      </c>
      <c r="L13" s="38">
        <v>6</v>
      </c>
      <c r="M13" s="38"/>
      <c r="N13" s="26"/>
      <c r="O13" s="24">
        <f t="shared" si="0"/>
        <v>91</v>
      </c>
      <c r="P13" s="130" t="s">
        <v>116</v>
      </c>
      <c r="Q13" s="89">
        <f t="shared" si="1"/>
        <v>22</v>
      </c>
    </row>
    <row r="14" spans="1:17" ht="15.75" customHeight="1">
      <c r="A14" s="65">
        <v>8</v>
      </c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>
        <f t="shared" si="0"/>
      </c>
      <c r="P14" s="130"/>
      <c r="Q14" s="89">
        <f t="shared" si="1"/>
        <v>0</v>
      </c>
    </row>
    <row r="15" spans="1:17" ht="15.75" customHeight="1">
      <c r="A15" s="65">
        <v>9</v>
      </c>
      <c r="B15" s="2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4">
        <f aca="true" t="shared" si="2" ref="O15:O21">IF(B15="","",SUM(C15:M15)-(N15))</f>
      </c>
      <c r="P15" s="130"/>
      <c r="Q15" s="89">
        <f aca="true" t="shared" si="3" ref="Q15:Q21">SUM(C15:E15)</f>
        <v>0</v>
      </c>
    </row>
    <row r="16" spans="1:17" ht="15.75" customHeight="1">
      <c r="A16" s="65"/>
      <c r="B16" s="21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4">
        <f t="shared" si="2"/>
      </c>
      <c r="P16" s="130"/>
      <c r="Q16" s="89">
        <f t="shared" si="3"/>
        <v>0</v>
      </c>
    </row>
    <row r="17" spans="1:17" ht="15.75" customHeight="1">
      <c r="A17" s="65"/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2"/>
      </c>
      <c r="P17" s="130"/>
      <c r="Q17" s="89">
        <f t="shared" si="3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t="shared" si="2"/>
      </c>
      <c r="P18" s="130"/>
      <c r="Q18" s="89">
        <f t="shared" si="3"/>
        <v>0</v>
      </c>
    </row>
    <row r="19" spans="1:17" ht="15.75" customHeight="1">
      <c r="A19" s="65"/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2"/>
      </c>
      <c r="P19" s="130"/>
      <c r="Q19" s="89">
        <f t="shared" si="3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2"/>
      </c>
      <c r="P20" s="130"/>
      <c r="Q20" s="89">
        <f t="shared" si="3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2"/>
      </c>
      <c r="P21" s="130"/>
      <c r="Q21" s="89">
        <f t="shared" si="3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aca="true" t="shared" si="4" ref="O22:O45">IF(B22="","",SUM(C22:M22)-(N22))</f>
      </c>
      <c r="P22" s="130"/>
      <c r="Q22" s="89">
        <f aca="true" t="shared" si="5" ref="Q22:Q45">SUM(C22:E22)</f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4"/>
      </c>
      <c r="P23" s="72"/>
      <c r="Q23" s="89">
        <f t="shared" si="5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4"/>
      </c>
      <c r="P24" s="130"/>
      <c r="Q24" s="89">
        <f t="shared" si="5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4"/>
      </c>
      <c r="P25" s="130"/>
      <c r="Q25" s="89">
        <f t="shared" si="5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4"/>
      </c>
      <c r="P26" s="130"/>
      <c r="Q26" s="89">
        <f t="shared" si="5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4"/>
      </c>
      <c r="P27" s="130"/>
      <c r="Q27" s="89">
        <f t="shared" si="5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4"/>
      </c>
      <c r="P28" s="130"/>
      <c r="Q28" s="89">
        <f t="shared" si="5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4"/>
      </c>
      <c r="P29" s="72"/>
      <c r="Q29" s="89">
        <f t="shared" si="5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4"/>
      </c>
      <c r="P30" s="72"/>
      <c r="Q30" s="89">
        <f t="shared" si="5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4"/>
      </c>
      <c r="P31" s="72"/>
      <c r="Q31" s="89">
        <f t="shared" si="5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4"/>
      </c>
      <c r="P32" s="130"/>
      <c r="Q32" s="89">
        <f t="shared" si="5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4"/>
      </c>
      <c r="P33" s="130"/>
      <c r="Q33" s="89">
        <f t="shared" si="5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4"/>
      </c>
      <c r="P34" s="130"/>
      <c r="Q34" s="89">
        <f t="shared" si="5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4"/>
      </c>
      <c r="P35" s="130"/>
      <c r="Q35" s="89">
        <f t="shared" si="5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4"/>
      </c>
      <c r="P36" s="130"/>
      <c r="Q36" s="89">
        <f t="shared" si="5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4"/>
      </c>
      <c r="P37" s="130"/>
      <c r="Q37" s="89">
        <f t="shared" si="5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4"/>
      </c>
      <c r="P38" s="130"/>
      <c r="Q38" s="89">
        <f t="shared" si="5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4"/>
      </c>
      <c r="P39" s="130"/>
      <c r="Q39" s="89">
        <f t="shared" si="5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4"/>
      </c>
      <c r="P40" s="130"/>
      <c r="Q40" s="89">
        <f t="shared" si="5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4"/>
      </c>
      <c r="P41" s="130"/>
      <c r="Q41" s="89">
        <f t="shared" si="5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4"/>
      </c>
      <c r="P42" s="130"/>
      <c r="Q42" s="89">
        <f t="shared" si="5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4"/>
      </c>
      <c r="P43" s="130"/>
      <c r="Q43" s="89">
        <f t="shared" si="5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4"/>
      </c>
      <c r="P44" s="130"/>
      <c r="Q44" s="89">
        <f t="shared" si="5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4"/>
      </c>
      <c r="P45" s="130"/>
      <c r="Q45" s="89">
        <f t="shared" si="5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A18" sqref="A1:W18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70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71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19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999</v>
      </c>
      <c r="T3" s="277"/>
      <c r="U3" s="91">
        <f>SUM(O6:O13)</f>
        <v>827</v>
      </c>
      <c r="V3" s="277"/>
      <c r="W3" s="91">
        <f>SUM(O6:O11)</f>
        <v>635</v>
      </c>
    </row>
    <row r="4" spans="2:21" ht="23.25" customHeight="1">
      <c r="B4" s="293"/>
      <c r="C4" s="280">
        <v>91</v>
      </c>
      <c r="D4" s="281"/>
      <c r="E4" s="298"/>
      <c r="F4" s="282"/>
      <c r="G4" s="282">
        <v>80</v>
      </c>
      <c r="H4" s="283"/>
      <c r="I4" s="303"/>
      <c r="J4" s="304"/>
      <c r="K4" s="284">
        <v>60</v>
      </c>
      <c r="L4" s="285"/>
      <c r="M4" s="309"/>
      <c r="N4" s="310"/>
      <c r="O4" s="286">
        <v>80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70</v>
      </c>
      <c r="C6" s="25">
        <v>18</v>
      </c>
      <c r="D6" s="25">
        <v>9</v>
      </c>
      <c r="E6" s="25">
        <v>7</v>
      </c>
      <c r="F6" s="25">
        <v>10</v>
      </c>
      <c r="G6" s="25">
        <v>16</v>
      </c>
      <c r="H6" s="25">
        <v>12</v>
      </c>
      <c r="I6" s="25">
        <v>8</v>
      </c>
      <c r="J6" s="25">
        <v>9</v>
      </c>
      <c r="K6" s="25">
        <v>12</v>
      </c>
      <c r="L6" s="25">
        <v>9</v>
      </c>
      <c r="M6" s="25">
        <v>3</v>
      </c>
      <c r="N6" s="26"/>
      <c r="O6" s="24">
        <f aca="true" t="shared" si="0" ref="O6:O17">IF(B6="","",SUM(C6:M6)-(N6))</f>
        <v>113</v>
      </c>
      <c r="P6" s="130" t="s">
        <v>160</v>
      </c>
      <c r="Q6" s="89">
        <f aca="true" t="shared" si="1" ref="Q6:Q17">SUM(C6:E6)</f>
        <v>34</v>
      </c>
    </row>
    <row r="7" spans="1:22" ht="15.75" customHeight="1">
      <c r="A7" s="65">
        <v>2</v>
      </c>
      <c r="B7" s="21" t="s">
        <v>225</v>
      </c>
      <c r="C7" s="38">
        <v>19</v>
      </c>
      <c r="D7" s="38">
        <v>10</v>
      </c>
      <c r="E7" s="38">
        <v>9</v>
      </c>
      <c r="F7" s="38">
        <v>8</v>
      </c>
      <c r="G7" s="38">
        <v>14</v>
      </c>
      <c r="H7" s="38">
        <v>12</v>
      </c>
      <c r="I7" s="38">
        <v>9</v>
      </c>
      <c r="J7" s="38">
        <v>10</v>
      </c>
      <c r="K7" s="38">
        <v>10</v>
      </c>
      <c r="L7" s="38">
        <v>9</v>
      </c>
      <c r="M7" s="38">
        <v>3</v>
      </c>
      <c r="N7" s="38"/>
      <c r="O7" s="24">
        <f t="shared" si="0"/>
        <v>113</v>
      </c>
      <c r="P7" s="130" t="s">
        <v>116</v>
      </c>
      <c r="Q7" s="89">
        <f t="shared" si="1"/>
        <v>38</v>
      </c>
      <c r="S7" s="278" t="s">
        <v>89</v>
      </c>
      <c r="T7" s="279"/>
      <c r="U7" s="132" t="s">
        <v>92</v>
      </c>
      <c r="V7" s="140">
        <v>123</v>
      </c>
    </row>
    <row r="8" spans="1:22" ht="15.75" customHeight="1">
      <c r="A8" s="65">
        <v>3</v>
      </c>
      <c r="B8" s="21">
        <v>24</v>
      </c>
      <c r="C8" s="38">
        <v>14</v>
      </c>
      <c r="D8" s="38">
        <v>9</v>
      </c>
      <c r="E8" s="38">
        <v>6</v>
      </c>
      <c r="F8" s="38">
        <v>9</v>
      </c>
      <c r="G8" s="38">
        <v>13</v>
      </c>
      <c r="H8" s="38">
        <v>14</v>
      </c>
      <c r="I8" s="38">
        <v>9</v>
      </c>
      <c r="J8" s="38">
        <v>8</v>
      </c>
      <c r="K8" s="38">
        <v>12</v>
      </c>
      <c r="L8" s="38">
        <v>7</v>
      </c>
      <c r="M8" s="38">
        <v>3</v>
      </c>
      <c r="N8" s="38"/>
      <c r="O8" s="24">
        <f t="shared" si="0"/>
        <v>104</v>
      </c>
      <c r="P8" s="130" t="s">
        <v>160</v>
      </c>
      <c r="Q8" s="89">
        <f t="shared" si="1"/>
        <v>29</v>
      </c>
      <c r="S8" s="278" t="s">
        <v>90</v>
      </c>
      <c r="T8" s="279"/>
      <c r="U8" s="132" t="s">
        <v>92</v>
      </c>
      <c r="V8" s="140" t="s">
        <v>253</v>
      </c>
    </row>
    <row r="9" spans="1:22" ht="15.75" customHeight="1">
      <c r="A9" s="65">
        <v>4</v>
      </c>
      <c r="B9" s="21">
        <v>28</v>
      </c>
      <c r="C9" s="25">
        <v>14</v>
      </c>
      <c r="D9" s="25">
        <v>12</v>
      </c>
      <c r="E9" s="25">
        <v>6</v>
      </c>
      <c r="F9" s="25">
        <v>9</v>
      </c>
      <c r="G9" s="25">
        <v>13</v>
      </c>
      <c r="H9" s="25">
        <v>10</v>
      </c>
      <c r="I9" s="25">
        <v>7</v>
      </c>
      <c r="J9" s="25">
        <v>10</v>
      </c>
      <c r="K9" s="25">
        <v>10</v>
      </c>
      <c r="L9" s="25">
        <v>9</v>
      </c>
      <c r="M9" s="25">
        <v>3</v>
      </c>
      <c r="N9" s="26"/>
      <c r="O9" s="24">
        <f t="shared" si="0"/>
        <v>103</v>
      </c>
      <c r="P9" s="130" t="s">
        <v>160</v>
      </c>
      <c r="Q9" s="89">
        <f t="shared" si="1"/>
        <v>32</v>
      </c>
      <c r="S9" s="278" t="s">
        <v>91</v>
      </c>
      <c r="T9" s="279"/>
      <c r="U9" s="132" t="s">
        <v>92</v>
      </c>
      <c r="V9" s="140">
        <v>38</v>
      </c>
    </row>
    <row r="10" spans="1:17" ht="15.75" customHeight="1">
      <c r="A10" s="65">
        <v>5</v>
      </c>
      <c r="B10" s="21">
        <v>19</v>
      </c>
      <c r="C10" s="25">
        <v>17</v>
      </c>
      <c r="D10" s="25">
        <v>11</v>
      </c>
      <c r="E10" s="25"/>
      <c r="F10" s="25">
        <v>10</v>
      </c>
      <c r="G10" s="25">
        <v>12</v>
      </c>
      <c r="H10" s="25">
        <v>15</v>
      </c>
      <c r="I10" s="25">
        <v>8</v>
      </c>
      <c r="J10" s="25">
        <v>10</v>
      </c>
      <c r="K10" s="25">
        <v>10</v>
      </c>
      <c r="L10" s="25">
        <v>7</v>
      </c>
      <c r="M10" s="25">
        <v>3</v>
      </c>
      <c r="N10" s="26"/>
      <c r="O10" s="24">
        <f t="shared" si="0"/>
        <v>103</v>
      </c>
      <c r="P10" s="130" t="s">
        <v>160</v>
      </c>
      <c r="Q10" s="89">
        <f t="shared" si="1"/>
        <v>28</v>
      </c>
    </row>
    <row r="11" spans="1:17" ht="15.75" customHeight="1">
      <c r="A11" s="65">
        <v>6</v>
      </c>
      <c r="B11" s="21">
        <v>14</v>
      </c>
      <c r="C11" s="25">
        <v>12</v>
      </c>
      <c r="D11" s="25">
        <v>9</v>
      </c>
      <c r="E11" s="25">
        <v>7</v>
      </c>
      <c r="F11" s="25">
        <v>9</v>
      </c>
      <c r="G11" s="25">
        <v>17</v>
      </c>
      <c r="H11" s="25">
        <v>13</v>
      </c>
      <c r="I11" s="25">
        <v>6</v>
      </c>
      <c r="J11" s="25">
        <v>9</v>
      </c>
      <c r="K11" s="25">
        <v>11</v>
      </c>
      <c r="L11" s="25">
        <v>6</v>
      </c>
      <c r="M11" s="25"/>
      <c r="N11" s="26"/>
      <c r="O11" s="24">
        <f t="shared" si="0"/>
        <v>99</v>
      </c>
      <c r="P11" s="130" t="s">
        <v>160</v>
      </c>
      <c r="Q11" s="89">
        <f t="shared" si="1"/>
        <v>28</v>
      </c>
    </row>
    <row r="12" spans="1:17" ht="15.75" customHeight="1">
      <c r="A12" s="65">
        <v>7</v>
      </c>
      <c r="B12" s="21">
        <v>20</v>
      </c>
      <c r="C12" s="38">
        <v>12</v>
      </c>
      <c r="D12" s="38">
        <v>9</v>
      </c>
      <c r="E12" s="38">
        <v>7</v>
      </c>
      <c r="F12" s="38">
        <v>10</v>
      </c>
      <c r="G12" s="38">
        <v>14</v>
      </c>
      <c r="H12" s="38">
        <v>13</v>
      </c>
      <c r="I12" s="38">
        <v>7</v>
      </c>
      <c r="J12" s="38">
        <v>8</v>
      </c>
      <c r="K12" s="38">
        <v>12</v>
      </c>
      <c r="L12" s="38">
        <v>6</v>
      </c>
      <c r="M12" s="38"/>
      <c r="N12" s="38"/>
      <c r="O12" s="24">
        <f t="shared" si="0"/>
        <v>98</v>
      </c>
      <c r="P12" s="130" t="s">
        <v>160</v>
      </c>
      <c r="Q12" s="89">
        <f t="shared" si="1"/>
        <v>28</v>
      </c>
    </row>
    <row r="13" spans="1:17" ht="15.75" customHeight="1">
      <c r="A13" s="65">
        <v>8</v>
      </c>
      <c r="B13" s="21">
        <v>76</v>
      </c>
      <c r="C13" s="38">
        <v>14</v>
      </c>
      <c r="D13" s="38">
        <v>9</v>
      </c>
      <c r="E13" s="38"/>
      <c r="F13" s="38">
        <v>9</v>
      </c>
      <c r="G13" s="38">
        <v>15</v>
      </c>
      <c r="H13" s="38">
        <v>13</v>
      </c>
      <c r="I13" s="38">
        <v>7</v>
      </c>
      <c r="J13" s="38">
        <v>9</v>
      </c>
      <c r="K13" s="38">
        <v>12</v>
      </c>
      <c r="L13" s="38">
        <v>6</v>
      </c>
      <c r="M13" s="38"/>
      <c r="N13" s="38"/>
      <c r="O13" s="24">
        <f t="shared" si="0"/>
        <v>94</v>
      </c>
      <c r="P13" s="130" t="s">
        <v>160</v>
      </c>
      <c r="Q13" s="89">
        <f t="shared" si="1"/>
        <v>23</v>
      </c>
    </row>
    <row r="14" spans="1:17" ht="15.75" customHeight="1">
      <c r="A14" s="65">
        <v>9</v>
      </c>
      <c r="B14" s="21" t="s">
        <v>206</v>
      </c>
      <c r="C14" s="38">
        <v>18</v>
      </c>
      <c r="D14" s="38"/>
      <c r="E14" s="38">
        <v>8</v>
      </c>
      <c r="F14" s="38">
        <v>8</v>
      </c>
      <c r="G14" s="38">
        <v>13</v>
      </c>
      <c r="H14" s="38">
        <v>12</v>
      </c>
      <c r="I14" s="38">
        <v>10</v>
      </c>
      <c r="J14" s="38">
        <v>10</v>
      </c>
      <c r="K14" s="38">
        <v>9</v>
      </c>
      <c r="L14" s="38">
        <v>6</v>
      </c>
      <c r="M14" s="38"/>
      <c r="N14" s="38"/>
      <c r="O14" s="24">
        <f t="shared" si="0"/>
        <v>94</v>
      </c>
      <c r="P14" s="130" t="s">
        <v>116</v>
      </c>
      <c r="Q14" s="89">
        <f t="shared" si="1"/>
        <v>26</v>
      </c>
    </row>
    <row r="15" spans="1:17" ht="15.75" customHeight="1">
      <c r="A15" s="65">
        <v>10</v>
      </c>
      <c r="B15" s="21">
        <v>80</v>
      </c>
      <c r="C15" s="38"/>
      <c r="D15" s="38">
        <v>10</v>
      </c>
      <c r="E15" s="38"/>
      <c r="F15" s="38">
        <v>11</v>
      </c>
      <c r="G15" s="38">
        <v>15</v>
      </c>
      <c r="H15" s="38">
        <v>12</v>
      </c>
      <c r="I15" s="38">
        <v>6</v>
      </c>
      <c r="J15" s="38">
        <v>8</v>
      </c>
      <c r="K15" s="38">
        <v>10</v>
      </c>
      <c r="L15" s="38">
        <v>6</v>
      </c>
      <c r="M15" s="38"/>
      <c r="N15" s="38"/>
      <c r="O15" s="24">
        <f t="shared" si="0"/>
        <v>78</v>
      </c>
      <c r="P15" s="130" t="s">
        <v>160</v>
      </c>
      <c r="Q15" s="89">
        <f t="shared" si="1"/>
        <v>10</v>
      </c>
    </row>
    <row r="16" spans="1:17" ht="15.75" customHeight="1">
      <c r="A16" s="65">
        <v>11</v>
      </c>
      <c r="B16" s="21" t="s">
        <v>142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4">
        <f t="shared" si="0"/>
        <v>0</v>
      </c>
      <c r="P16" s="130" t="s">
        <v>116</v>
      </c>
      <c r="Q16" s="89">
        <f t="shared" si="1"/>
        <v>0</v>
      </c>
    </row>
    <row r="17" spans="1:17" ht="15.75" customHeight="1">
      <c r="A17" s="65">
        <v>12</v>
      </c>
      <c r="B17" s="21" t="s">
        <v>226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0"/>
        <v>0</v>
      </c>
      <c r="P17" s="130" t="s">
        <v>116</v>
      </c>
      <c r="Q17" s="89">
        <f t="shared" si="1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aca="true" t="shared" si="2" ref="O18:O45">IF(B18="","",SUM(C18:M18)-(N18))</f>
      </c>
      <c r="P18" s="130"/>
      <c r="Q18" s="89">
        <f aca="true" t="shared" si="3" ref="Q18:Q45">SUM(C18:E18)</f>
        <v>0</v>
      </c>
    </row>
    <row r="19" spans="1:17" ht="15.75" customHeight="1">
      <c r="A19" s="65"/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2"/>
      </c>
      <c r="P19" s="130"/>
      <c r="Q19" s="89">
        <f t="shared" si="3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2"/>
      </c>
      <c r="P20" s="130"/>
      <c r="Q20" s="89">
        <f t="shared" si="3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2"/>
      </c>
      <c r="P21" s="130"/>
      <c r="Q21" s="89">
        <f t="shared" si="3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t="shared" si="2"/>
      </c>
      <c r="P22" s="130"/>
      <c r="Q22" s="89">
        <f t="shared" si="3"/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2"/>
      </c>
      <c r="P23" s="72"/>
      <c r="Q23" s="89">
        <f t="shared" si="3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130"/>
      <c r="Q24" s="89">
        <f t="shared" si="3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2"/>
      </c>
      <c r="P25" s="130"/>
      <c r="Q25" s="89">
        <f t="shared" si="3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130"/>
      <c r="Q26" s="89">
        <f t="shared" si="3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130"/>
      <c r="Q27" s="89">
        <f t="shared" si="3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2"/>
      </c>
      <c r="P28" s="130"/>
      <c r="Q28" s="89">
        <f t="shared" si="3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2"/>
      </c>
      <c r="P29" s="72"/>
      <c r="Q29" s="89">
        <f t="shared" si="3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2"/>
      </c>
      <c r="P30" s="72"/>
      <c r="Q30" s="89">
        <f t="shared" si="3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2"/>
      </c>
      <c r="P31" s="72"/>
      <c r="Q31" s="89">
        <f t="shared" si="3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130"/>
      <c r="Q32" s="89">
        <f t="shared" si="3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130"/>
      <c r="Q33" s="89">
        <f t="shared" si="3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2"/>
      </c>
      <c r="P34" s="130"/>
      <c r="Q34" s="89">
        <f t="shared" si="3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2"/>
      </c>
      <c r="P35" s="130"/>
      <c r="Q35" s="89">
        <f t="shared" si="3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130"/>
      <c r="Q36" s="89">
        <f t="shared" si="3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2"/>
      </c>
      <c r="P37" s="130"/>
      <c r="Q37" s="89">
        <f t="shared" si="3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2"/>
      </c>
      <c r="P38" s="130"/>
      <c r="Q38" s="89">
        <f t="shared" si="3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2"/>
      </c>
      <c r="P39" s="130"/>
      <c r="Q39" s="89">
        <f t="shared" si="3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130"/>
      <c r="Q40" s="89">
        <f t="shared" si="3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130"/>
      <c r="Q41" s="89">
        <f t="shared" si="3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130"/>
      <c r="Q42" s="89">
        <f t="shared" si="3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130"/>
      <c r="Q43" s="89">
        <f t="shared" si="3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2"/>
      </c>
      <c r="P44" s="130"/>
      <c r="Q44" s="89">
        <f t="shared" si="3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130"/>
      <c r="Q45" s="89">
        <f t="shared" si="3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9" activePane="bottomLeft" state="frozen"/>
      <selection pane="topLeft" activeCell="U20" sqref="U20"/>
      <selection pane="bottomLeft" activeCell="A22" sqref="A1:W22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161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159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80"/>
      <c r="M2" s="181" t="s">
        <v>46</v>
      </c>
      <c r="N2" s="182"/>
      <c r="O2" s="182" t="s">
        <v>47</v>
      </c>
      <c r="P2" s="183">
        <v>19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1090</v>
      </c>
      <c r="T3" s="277"/>
      <c r="U3" s="91">
        <f>SUM(O6:O13)</f>
        <v>744</v>
      </c>
      <c r="V3" s="277"/>
      <c r="W3" s="91">
        <f>SUM(O6:O11)</f>
        <v>564</v>
      </c>
    </row>
    <row r="4" spans="2:21" ht="23.25" customHeight="1">
      <c r="B4" s="293"/>
      <c r="C4" s="280">
        <v>75</v>
      </c>
      <c r="D4" s="281"/>
      <c r="E4" s="298"/>
      <c r="F4" s="282"/>
      <c r="G4" s="282">
        <v>84</v>
      </c>
      <c r="H4" s="283"/>
      <c r="I4" s="303"/>
      <c r="J4" s="304"/>
      <c r="K4" s="284">
        <v>0</v>
      </c>
      <c r="L4" s="285"/>
      <c r="M4" s="309"/>
      <c r="N4" s="310"/>
      <c r="O4" s="286">
        <v>105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 t="s">
        <v>229</v>
      </c>
      <c r="C6" s="38">
        <v>16</v>
      </c>
      <c r="D6" s="38"/>
      <c r="E6" s="38">
        <v>9</v>
      </c>
      <c r="F6" s="38">
        <v>8</v>
      </c>
      <c r="G6" s="38">
        <v>15</v>
      </c>
      <c r="H6" s="38">
        <v>15</v>
      </c>
      <c r="I6" s="38">
        <v>9</v>
      </c>
      <c r="J6" s="38">
        <v>8</v>
      </c>
      <c r="K6" s="38">
        <v>9</v>
      </c>
      <c r="L6" s="38">
        <v>10</v>
      </c>
      <c r="M6" s="38"/>
      <c r="N6" s="38"/>
      <c r="O6" s="24">
        <f aca="true" t="shared" si="0" ref="O6:O21">IF(B6="","",SUM(C6:M6)-(N6))</f>
        <v>99</v>
      </c>
      <c r="P6" s="130" t="s">
        <v>116</v>
      </c>
      <c r="Q6" s="89">
        <f aca="true" t="shared" si="1" ref="Q6:Q17">SUM(C6:E6)</f>
        <v>25</v>
      </c>
    </row>
    <row r="7" spans="1:22" ht="15.75" customHeight="1">
      <c r="A7" s="65">
        <v>2</v>
      </c>
      <c r="B7" s="21">
        <v>9</v>
      </c>
      <c r="C7" s="25">
        <v>18</v>
      </c>
      <c r="D7" s="25"/>
      <c r="E7" s="25">
        <v>9</v>
      </c>
      <c r="F7" s="25">
        <v>7</v>
      </c>
      <c r="G7" s="25">
        <v>13</v>
      </c>
      <c r="H7" s="25">
        <v>12</v>
      </c>
      <c r="I7" s="25">
        <v>9</v>
      </c>
      <c r="J7" s="25">
        <v>9</v>
      </c>
      <c r="K7" s="25">
        <v>11</v>
      </c>
      <c r="L7" s="25">
        <v>9</v>
      </c>
      <c r="M7" s="25"/>
      <c r="N7" s="26"/>
      <c r="O7" s="24">
        <f t="shared" si="0"/>
        <v>97</v>
      </c>
      <c r="P7" s="130" t="s">
        <v>114</v>
      </c>
      <c r="Q7" s="89">
        <f t="shared" si="1"/>
        <v>27</v>
      </c>
      <c r="S7" s="278" t="s">
        <v>89</v>
      </c>
      <c r="T7" s="279"/>
      <c r="U7" s="186" t="s">
        <v>92</v>
      </c>
      <c r="V7" s="187" t="s">
        <v>253</v>
      </c>
    </row>
    <row r="8" spans="1:22" ht="15.75" customHeight="1">
      <c r="A8" s="65">
        <v>3</v>
      </c>
      <c r="B8" s="21">
        <v>68</v>
      </c>
      <c r="C8" s="38">
        <v>15</v>
      </c>
      <c r="D8" s="38"/>
      <c r="E8" s="38">
        <v>8</v>
      </c>
      <c r="F8" s="38">
        <v>7</v>
      </c>
      <c r="G8" s="38">
        <v>12</v>
      </c>
      <c r="H8" s="38">
        <v>15</v>
      </c>
      <c r="I8" s="38">
        <v>8</v>
      </c>
      <c r="J8" s="38">
        <v>9</v>
      </c>
      <c r="K8" s="38">
        <v>9</v>
      </c>
      <c r="L8" s="38">
        <v>10</v>
      </c>
      <c r="M8" s="38"/>
      <c r="N8" s="38"/>
      <c r="O8" s="24">
        <f t="shared" si="0"/>
        <v>93</v>
      </c>
      <c r="P8" s="130" t="s">
        <v>114</v>
      </c>
      <c r="Q8" s="89">
        <f t="shared" si="1"/>
        <v>23</v>
      </c>
      <c r="S8" s="278" t="s">
        <v>90</v>
      </c>
      <c r="T8" s="279"/>
      <c r="U8" s="186" t="s">
        <v>92</v>
      </c>
      <c r="V8" s="187">
        <v>50</v>
      </c>
    </row>
    <row r="9" spans="1:22" ht="15.75" customHeight="1">
      <c r="A9" s="65">
        <v>4</v>
      </c>
      <c r="B9" s="21">
        <v>12</v>
      </c>
      <c r="C9" s="38">
        <v>19</v>
      </c>
      <c r="D9" s="38"/>
      <c r="E9" s="38"/>
      <c r="F9" s="38">
        <v>7</v>
      </c>
      <c r="G9" s="38">
        <v>15</v>
      </c>
      <c r="H9" s="38">
        <v>12</v>
      </c>
      <c r="I9" s="38">
        <v>9</v>
      </c>
      <c r="J9" s="38">
        <v>9</v>
      </c>
      <c r="K9" s="38">
        <v>10</v>
      </c>
      <c r="L9" s="38">
        <v>11</v>
      </c>
      <c r="M9" s="38"/>
      <c r="N9" s="38"/>
      <c r="O9" s="24">
        <f t="shared" si="0"/>
        <v>92</v>
      </c>
      <c r="P9" s="130" t="s">
        <v>114</v>
      </c>
      <c r="Q9" s="89">
        <f t="shared" si="1"/>
        <v>19</v>
      </c>
      <c r="S9" s="278" t="s">
        <v>91</v>
      </c>
      <c r="T9" s="279"/>
      <c r="U9" s="186" t="s">
        <v>92</v>
      </c>
      <c r="V9" s="187">
        <v>25</v>
      </c>
    </row>
    <row r="10" spans="1:17" ht="15.75" customHeight="1">
      <c r="A10" s="65">
        <v>5</v>
      </c>
      <c r="B10" s="21">
        <v>38</v>
      </c>
      <c r="C10" s="25">
        <v>18</v>
      </c>
      <c r="D10" s="25"/>
      <c r="E10" s="25">
        <v>9</v>
      </c>
      <c r="F10" s="25">
        <v>8</v>
      </c>
      <c r="G10" s="25">
        <v>9</v>
      </c>
      <c r="H10" s="25">
        <v>13</v>
      </c>
      <c r="I10" s="25">
        <v>8</v>
      </c>
      <c r="J10" s="25">
        <v>9</v>
      </c>
      <c r="K10" s="25">
        <v>9</v>
      </c>
      <c r="L10" s="25">
        <v>9</v>
      </c>
      <c r="M10" s="25"/>
      <c r="N10" s="26"/>
      <c r="O10" s="24">
        <f t="shared" si="0"/>
        <v>92</v>
      </c>
      <c r="P10" s="130" t="s">
        <v>114</v>
      </c>
      <c r="Q10" s="89">
        <f t="shared" si="1"/>
        <v>27</v>
      </c>
    </row>
    <row r="11" spans="1:17" ht="15.75" customHeight="1">
      <c r="A11" s="65">
        <v>6</v>
      </c>
      <c r="B11" s="21">
        <v>17</v>
      </c>
      <c r="C11" s="38">
        <v>17</v>
      </c>
      <c r="D11" s="38"/>
      <c r="E11" s="38">
        <v>8</v>
      </c>
      <c r="F11" s="38">
        <v>7</v>
      </c>
      <c r="G11" s="38">
        <v>9</v>
      </c>
      <c r="H11" s="38">
        <v>12</v>
      </c>
      <c r="I11" s="38">
        <v>10</v>
      </c>
      <c r="J11" s="38">
        <v>9</v>
      </c>
      <c r="K11" s="38">
        <v>10</v>
      </c>
      <c r="L11" s="38">
        <v>9</v>
      </c>
      <c r="M11" s="38"/>
      <c r="N11" s="38"/>
      <c r="O11" s="24">
        <f t="shared" si="0"/>
        <v>91</v>
      </c>
      <c r="P11" s="130" t="s">
        <v>114</v>
      </c>
      <c r="Q11" s="89">
        <f t="shared" si="1"/>
        <v>25</v>
      </c>
    </row>
    <row r="12" spans="1:17" ht="15.75" customHeight="1">
      <c r="A12" s="65">
        <v>7</v>
      </c>
      <c r="B12" s="21">
        <v>72</v>
      </c>
      <c r="C12" s="25">
        <v>15</v>
      </c>
      <c r="D12" s="25"/>
      <c r="E12" s="25">
        <v>9</v>
      </c>
      <c r="F12" s="25">
        <v>8</v>
      </c>
      <c r="G12" s="25">
        <v>10</v>
      </c>
      <c r="H12" s="25">
        <v>12</v>
      </c>
      <c r="I12" s="25">
        <v>9</v>
      </c>
      <c r="J12" s="25">
        <v>9</v>
      </c>
      <c r="K12" s="25">
        <v>9</v>
      </c>
      <c r="L12" s="25">
        <v>10</v>
      </c>
      <c r="M12" s="25"/>
      <c r="N12" s="26"/>
      <c r="O12" s="24">
        <f t="shared" si="0"/>
        <v>91</v>
      </c>
      <c r="P12" s="130" t="s">
        <v>114</v>
      </c>
      <c r="Q12" s="89">
        <f t="shared" si="1"/>
        <v>24</v>
      </c>
    </row>
    <row r="13" spans="1:17" ht="15.75" customHeight="1">
      <c r="A13" s="65">
        <v>8</v>
      </c>
      <c r="B13" s="21" t="s">
        <v>227</v>
      </c>
      <c r="C13" s="38">
        <v>15</v>
      </c>
      <c r="D13" s="38"/>
      <c r="E13" s="38">
        <v>7</v>
      </c>
      <c r="F13" s="38">
        <v>10</v>
      </c>
      <c r="G13" s="38">
        <v>9</v>
      </c>
      <c r="H13" s="38">
        <v>11</v>
      </c>
      <c r="I13" s="38">
        <v>8</v>
      </c>
      <c r="J13" s="38">
        <v>8</v>
      </c>
      <c r="K13" s="38">
        <v>12</v>
      </c>
      <c r="L13" s="38">
        <v>9</v>
      </c>
      <c r="M13" s="38"/>
      <c r="N13" s="38"/>
      <c r="O13" s="24">
        <f t="shared" si="0"/>
        <v>89</v>
      </c>
      <c r="P13" s="130" t="s">
        <v>116</v>
      </c>
      <c r="Q13" s="89">
        <f t="shared" si="1"/>
        <v>22</v>
      </c>
    </row>
    <row r="14" spans="1:17" ht="15.75" customHeight="1">
      <c r="A14" s="65">
        <v>9</v>
      </c>
      <c r="B14" s="21" t="s">
        <v>200</v>
      </c>
      <c r="C14" s="38">
        <v>17</v>
      </c>
      <c r="D14" s="38"/>
      <c r="E14" s="38"/>
      <c r="F14" s="38">
        <v>9</v>
      </c>
      <c r="G14" s="38">
        <v>10</v>
      </c>
      <c r="H14" s="38">
        <v>12</v>
      </c>
      <c r="I14" s="38">
        <v>7</v>
      </c>
      <c r="J14" s="38">
        <v>10</v>
      </c>
      <c r="K14" s="38">
        <v>11</v>
      </c>
      <c r="L14" s="38">
        <v>11</v>
      </c>
      <c r="M14" s="38"/>
      <c r="N14" s="38"/>
      <c r="O14" s="24">
        <f t="shared" si="0"/>
        <v>87</v>
      </c>
      <c r="P14" s="130" t="s">
        <v>116</v>
      </c>
      <c r="Q14" s="89">
        <f t="shared" si="1"/>
        <v>17</v>
      </c>
    </row>
    <row r="15" spans="1:17" ht="15.75" customHeight="1">
      <c r="A15" s="65">
        <v>10</v>
      </c>
      <c r="B15" s="21" t="s">
        <v>203</v>
      </c>
      <c r="C15" s="38">
        <v>16</v>
      </c>
      <c r="D15" s="38"/>
      <c r="E15" s="38">
        <v>8</v>
      </c>
      <c r="F15" s="38">
        <v>8</v>
      </c>
      <c r="G15" s="38"/>
      <c r="H15" s="38">
        <v>14</v>
      </c>
      <c r="I15" s="38">
        <v>9</v>
      </c>
      <c r="J15" s="38">
        <v>10</v>
      </c>
      <c r="K15" s="38">
        <v>10</v>
      </c>
      <c r="L15" s="38">
        <v>12</v>
      </c>
      <c r="M15" s="38"/>
      <c r="N15" s="38"/>
      <c r="O15" s="24">
        <f t="shared" si="0"/>
        <v>87</v>
      </c>
      <c r="P15" s="130" t="s">
        <v>116</v>
      </c>
      <c r="Q15" s="89">
        <f t="shared" si="1"/>
        <v>24</v>
      </c>
    </row>
    <row r="16" spans="1:17" ht="15.75" customHeight="1">
      <c r="A16" s="65">
        <v>11</v>
      </c>
      <c r="B16" s="21" t="s">
        <v>228</v>
      </c>
      <c r="C16" s="38">
        <v>14</v>
      </c>
      <c r="D16" s="38"/>
      <c r="E16" s="38">
        <v>8</v>
      </c>
      <c r="F16" s="38">
        <v>9</v>
      </c>
      <c r="G16" s="38">
        <v>9</v>
      </c>
      <c r="H16" s="38">
        <v>12</v>
      </c>
      <c r="I16" s="38">
        <v>8</v>
      </c>
      <c r="J16" s="38">
        <v>9</v>
      </c>
      <c r="K16" s="38">
        <v>10</v>
      </c>
      <c r="L16" s="38">
        <v>8</v>
      </c>
      <c r="M16" s="38"/>
      <c r="N16" s="38"/>
      <c r="O16" s="24">
        <f t="shared" si="0"/>
        <v>87</v>
      </c>
      <c r="P16" s="130" t="s">
        <v>116</v>
      </c>
      <c r="Q16" s="89">
        <f t="shared" si="1"/>
        <v>22</v>
      </c>
    </row>
    <row r="17" spans="1:17" ht="15.75" customHeight="1">
      <c r="A17" s="65">
        <v>12</v>
      </c>
      <c r="B17" s="21">
        <v>76</v>
      </c>
      <c r="C17" s="25">
        <v>15</v>
      </c>
      <c r="D17" s="25"/>
      <c r="E17" s="25">
        <v>8</v>
      </c>
      <c r="F17" s="25">
        <v>8</v>
      </c>
      <c r="G17" s="25"/>
      <c r="H17" s="25">
        <v>15</v>
      </c>
      <c r="I17" s="25">
        <v>9</v>
      </c>
      <c r="J17" s="25">
        <v>9</v>
      </c>
      <c r="K17" s="25">
        <v>9</v>
      </c>
      <c r="L17" s="25">
        <v>12</v>
      </c>
      <c r="M17" s="25"/>
      <c r="N17" s="26"/>
      <c r="O17" s="24">
        <f t="shared" si="0"/>
        <v>85</v>
      </c>
      <c r="P17" s="130" t="s">
        <v>114</v>
      </c>
      <c r="Q17" s="89">
        <f t="shared" si="1"/>
        <v>23</v>
      </c>
    </row>
    <row r="18" spans="1:17" ht="15.75" customHeight="1">
      <c r="A18" s="65">
        <v>13</v>
      </c>
      <c r="B18" s="21" t="s">
        <v>196</v>
      </c>
      <c r="C18" s="38">
        <v>14</v>
      </c>
      <c r="D18" s="38"/>
      <c r="E18" s="38"/>
      <c r="F18" s="38">
        <v>8</v>
      </c>
      <c r="G18" s="38">
        <v>10</v>
      </c>
      <c r="H18" s="38">
        <v>12</v>
      </c>
      <c r="I18" s="38">
        <v>6</v>
      </c>
      <c r="J18" s="38">
        <v>9</v>
      </c>
      <c r="K18" s="38">
        <v>9</v>
      </c>
      <c r="L18" s="38">
        <v>6</v>
      </c>
      <c r="M18" s="38"/>
      <c r="N18" s="38"/>
      <c r="O18" s="24">
        <f t="shared" si="0"/>
        <v>74</v>
      </c>
      <c r="P18" s="130" t="s">
        <v>116</v>
      </c>
      <c r="Q18" s="89">
        <f aca="true" t="shared" si="2" ref="Q18:Q45">SUM(C18:E18)</f>
        <v>14</v>
      </c>
    </row>
    <row r="19" spans="1:17" ht="15.75" customHeight="1">
      <c r="A19" s="65">
        <v>14</v>
      </c>
      <c r="B19" s="21">
        <v>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0"/>
        <v>0</v>
      </c>
      <c r="P19" s="130" t="s">
        <v>114</v>
      </c>
      <c r="Q19" s="89">
        <f t="shared" si="2"/>
        <v>0</v>
      </c>
    </row>
    <row r="20" spans="1:17" ht="15.75" customHeight="1">
      <c r="A20" s="65">
        <v>15</v>
      </c>
      <c r="B20" s="21" t="s">
        <v>167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0"/>
        <v>0</v>
      </c>
      <c r="P20" s="130" t="s">
        <v>116</v>
      </c>
      <c r="Q20" s="89">
        <f t="shared" si="2"/>
        <v>0</v>
      </c>
    </row>
    <row r="21" spans="1:17" ht="15.75" customHeight="1">
      <c r="A21" s="65">
        <v>16</v>
      </c>
      <c r="B21" s="21" t="s">
        <v>204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0"/>
        <v>0</v>
      </c>
      <c r="P21" s="130" t="s">
        <v>116</v>
      </c>
      <c r="Q21" s="89">
        <f t="shared" si="2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aca="true" t="shared" si="3" ref="O22:O45">IF(B22="","",SUM(C22:M22)-(N22))</f>
      </c>
      <c r="P22" s="130"/>
      <c r="Q22" s="89">
        <f t="shared" si="2"/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3"/>
      </c>
      <c r="P23" s="178"/>
      <c r="Q23" s="89">
        <f t="shared" si="2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3"/>
      </c>
      <c r="P24" s="130"/>
      <c r="Q24" s="89">
        <f t="shared" si="2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3"/>
      </c>
      <c r="P25" s="130"/>
      <c r="Q25" s="89">
        <f t="shared" si="2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3"/>
      </c>
      <c r="P26" s="130"/>
      <c r="Q26" s="89">
        <f t="shared" si="2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3"/>
      </c>
      <c r="P27" s="130"/>
      <c r="Q27" s="89">
        <f t="shared" si="2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3"/>
      </c>
      <c r="P28" s="130"/>
      <c r="Q28" s="89">
        <f t="shared" si="2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3"/>
      </c>
      <c r="P29" s="178"/>
      <c r="Q29" s="89">
        <f t="shared" si="2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3"/>
      </c>
      <c r="P30" s="178"/>
      <c r="Q30" s="89">
        <f t="shared" si="2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3"/>
      </c>
      <c r="P31" s="178"/>
      <c r="Q31" s="89">
        <f t="shared" si="2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3"/>
      </c>
      <c r="P32" s="130"/>
      <c r="Q32" s="89">
        <f t="shared" si="2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3"/>
      </c>
      <c r="P33" s="130"/>
      <c r="Q33" s="89">
        <f t="shared" si="2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3"/>
      </c>
      <c r="P34" s="130"/>
      <c r="Q34" s="89">
        <f t="shared" si="2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3"/>
      </c>
      <c r="P35" s="130"/>
      <c r="Q35" s="89">
        <f t="shared" si="2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3"/>
      </c>
      <c r="P36" s="130"/>
      <c r="Q36" s="89">
        <f t="shared" si="2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3"/>
      </c>
      <c r="P37" s="130"/>
      <c r="Q37" s="89">
        <f t="shared" si="2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3"/>
      </c>
      <c r="P38" s="130"/>
      <c r="Q38" s="89">
        <f t="shared" si="2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3"/>
      </c>
      <c r="P39" s="130"/>
      <c r="Q39" s="89">
        <f t="shared" si="2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3"/>
      </c>
      <c r="P40" s="130"/>
      <c r="Q40" s="89">
        <f t="shared" si="2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3"/>
      </c>
      <c r="P41" s="130"/>
      <c r="Q41" s="89">
        <f t="shared" si="2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3"/>
      </c>
      <c r="P42" s="130"/>
      <c r="Q42" s="89">
        <f t="shared" si="2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3"/>
      </c>
      <c r="P43" s="130"/>
      <c r="Q43" s="89">
        <f t="shared" si="2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3"/>
      </c>
      <c r="P44" s="130"/>
      <c r="Q44" s="89">
        <f t="shared" si="2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3"/>
      </c>
      <c r="P45" s="130"/>
      <c r="Q45" s="89">
        <f t="shared" si="2"/>
        <v>0</v>
      </c>
    </row>
  </sheetData>
  <sheetProtection/>
  <mergeCells count="26">
    <mergeCell ref="T4:T5"/>
    <mergeCell ref="S7:T7"/>
    <mergeCell ref="S8:T8"/>
    <mergeCell ref="S9:T9"/>
    <mergeCell ref="O3:P3"/>
    <mergeCell ref="C4:D4"/>
    <mergeCell ref="G4:H4"/>
    <mergeCell ref="K4:L4"/>
    <mergeCell ref="O4:P4"/>
    <mergeCell ref="R4:R5"/>
    <mergeCell ref="R2:R3"/>
    <mergeCell ref="T2:T3"/>
    <mergeCell ref="V2:V3"/>
    <mergeCell ref="B3:B4"/>
    <mergeCell ref="C3:D3"/>
    <mergeCell ref="E3:F4"/>
    <mergeCell ref="G3:H3"/>
    <mergeCell ref="I3:J4"/>
    <mergeCell ref="K3:L3"/>
    <mergeCell ref="M3:N4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15" activePane="bottomLeft" state="frozen"/>
      <selection pane="topLeft" activeCell="U20" sqref="U20"/>
      <selection pane="bottomLeft" activeCell="A30" sqref="A1:W30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86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87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17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1092</v>
      </c>
      <c r="T3" s="277"/>
      <c r="U3" s="91">
        <f>SUM(O6:O13)</f>
        <v>755</v>
      </c>
      <c r="V3" s="277"/>
      <c r="W3" s="91">
        <f>SUM(O6:O11)</f>
        <v>579</v>
      </c>
    </row>
    <row r="4" spans="2:21" ht="23.25" customHeight="1">
      <c r="B4" s="293"/>
      <c r="C4" s="280">
        <v>84</v>
      </c>
      <c r="D4" s="281"/>
      <c r="E4" s="298"/>
      <c r="F4" s="282"/>
      <c r="G4" s="282">
        <v>80</v>
      </c>
      <c r="H4" s="283"/>
      <c r="I4" s="303"/>
      <c r="J4" s="304"/>
      <c r="K4" s="284">
        <v>56</v>
      </c>
      <c r="L4" s="285"/>
      <c r="M4" s="309"/>
      <c r="N4" s="310"/>
      <c r="O4" s="286">
        <v>89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63</v>
      </c>
      <c r="C6" s="38">
        <v>17</v>
      </c>
      <c r="D6" s="38">
        <v>9</v>
      </c>
      <c r="E6" s="38">
        <v>6</v>
      </c>
      <c r="F6" s="38">
        <v>9</v>
      </c>
      <c r="G6" s="38">
        <v>15</v>
      </c>
      <c r="H6" s="38">
        <v>15</v>
      </c>
      <c r="I6" s="38">
        <v>9</v>
      </c>
      <c r="J6" s="38">
        <v>9</v>
      </c>
      <c r="K6" s="38">
        <v>10</v>
      </c>
      <c r="L6" s="38">
        <v>6</v>
      </c>
      <c r="M6" s="38">
        <v>3</v>
      </c>
      <c r="N6" s="38"/>
      <c r="O6" s="24">
        <f aca="true" t="shared" si="0" ref="O6:O29">IF(B6="","",SUM(C6:M6)-(N6))</f>
        <v>108</v>
      </c>
      <c r="P6" s="130" t="s">
        <v>160</v>
      </c>
      <c r="Q6" s="89">
        <f aca="true" t="shared" si="1" ref="Q6:Q21">SUM(C6:E6)</f>
        <v>32</v>
      </c>
    </row>
    <row r="7" spans="1:22" ht="15.75" customHeight="1">
      <c r="A7" s="65">
        <v>2</v>
      </c>
      <c r="B7" s="21">
        <v>62</v>
      </c>
      <c r="C7" s="25">
        <v>12</v>
      </c>
      <c r="D7" s="25"/>
      <c r="E7" s="25">
        <v>9</v>
      </c>
      <c r="F7" s="25">
        <v>10</v>
      </c>
      <c r="G7" s="25">
        <v>13</v>
      </c>
      <c r="H7" s="25">
        <v>13</v>
      </c>
      <c r="I7" s="25">
        <v>9</v>
      </c>
      <c r="J7" s="25">
        <v>9</v>
      </c>
      <c r="K7" s="25">
        <v>14</v>
      </c>
      <c r="L7" s="25">
        <v>10</v>
      </c>
      <c r="M7" s="25"/>
      <c r="N7" s="26"/>
      <c r="O7" s="24">
        <f t="shared" si="0"/>
        <v>99</v>
      </c>
      <c r="P7" s="130" t="s">
        <v>160</v>
      </c>
      <c r="Q7" s="89">
        <f t="shared" si="1"/>
        <v>21</v>
      </c>
      <c r="S7" s="278" t="s">
        <v>89</v>
      </c>
      <c r="T7" s="279"/>
      <c r="U7" s="132" t="s">
        <v>92</v>
      </c>
      <c r="V7" s="140">
        <v>86</v>
      </c>
    </row>
    <row r="8" spans="1:22" ht="15.75" customHeight="1">
      <c r="A8" s="65">
        <v>3</v>
      </c>
      <c r="B8" s="21">
        <v>73</v>
      </c>
      <c r="C8" s="38">
        <v>14</v>
      </c>
      <c r="D8" s="38">
        <v>9</v>
      </c>
      <c r="E8" s="38">
        <v>7</v>
      </c>
      <c r="F8" s="38">
        <v>8</v>
      </c>
      <c r="G8" s="38">
        <v>9</v>
      </c>
      <c r="H8" s="38">
        <v>12</v>
      </c>
      <c r="I8" s="38">
        <v>9</v>
      </c>
      <c r="J8" s="38">
        <v>10</v>
      </c>
      <c r="K8" s="38">
        <v>9</v>
      </c>
      <c r="L8" s="38">
        <v>9</v>
      </c>
      <c r="M8" s="38"/>
      <c r="N8" s="38"/>
      <c r="O8" s="24">
        <f t="shared" si="0"/>
        <v>96</v>
      </c>
      <c r="P8" s="130" t="s">
        <v>114</v>
      </c>
      <c r="Q8" s="89">
        <f t="shared" si="1"/>
        <v>30</v>
      </c>
      <c r="S8" s="278" t="s">
        <v>90</v>
      </c>
      <c r="T8" s="279"/>
      <c r="U8" s="132" t="s">
        <v>92</v>
      </c>
      <c r="V8" s="140">
        <v>61</v>
      </c>
    </row>
    <row r="9" spans="1:22" ht="15.75" customHeight="1">
      <c r="A9" s="65">
        <v>4</v>
      </c>
      <c r="B9" s="21">
        <v>61</v>
      </c>
      <c r="C9" s="38">
        <v>16</v>
      </c>
      <c r="D9" s="38"/>
      <c r="E9" s="38">
        <v>9</v>
      </c>
      <c r="F9" s="38">
        <v>10</v>
      </c>
      <c r="G9" s="38">
        <v>13</v>
      </c>
      <c r="H9" s="38">
        <v>12</v>
      </c>
      <c r="I9" s="38">
        <v>8</v>
      </c>
      <c r="J9" s="38">
        <v>9</v>
      </c>
      <c r="K9" s="38">
        <v>9</v>
      </c>
      <c r="L9" s="38">
        <v>9</v>
      </c>
      <c r="M9" s="38"/>
      <c r="N9" s="38"/>
      <c r="O9" s="24">
        <f t="shared" si="0"/>
        <v>95</v>
      </c>
      <c r="P9" s="130" t="s">
        <v>160</v>
      </c>
      <c r="Q9" s="89">
        <f t="shared" si="1"/>
        <v>25</v>
      </c>
      <c r="S9" s="278" t="s">
        <v>91</v>
      </c>
      <c r="T9" s="279"/>
      <c r="U9" s="132" t="s">
        <v>92</v>
      </c>
      <c r="V9" s="140">
        <v>23</v>
      </c>
    </row>
    <row r="10" spans="1:17" ht="15.75" customHeight="1">
      <c r="A10" s="65">
        <v>5</v>
      </c>
      <c r="B10" s="21">
        <v>42</v>
      </c>
      <c r="C10" s="25">
        <v>13</v>
      </c>
      <c r="D10" s="25"/>
      <c r="E10" s="25">
        <v>7</v>
      </c>
      <c r="F10" s="25">
        <v>9</v>
      </c>
      <c r="G10" s="25">
        <v>12</v>
      </c>
      <c r="H10" s="25">
        <v>14</v>
      </c>
      <c r="I10" s="25">
        <v>9</v>
      </c>
      <c r="J10" s="25">
        <v>9</v>
      </c>
      <c r="K10" s="25">
        <v>12</v>
      </c>
      <c r="L10" s="25">
        <v>6</v>
      </c>
      <c r="M10" s="25"/>
      <c r="N10" s="26"/>
      <c r="O10" s="24">
        <f t="shared" si="0"/>
        <v>91</v>
      </c>
      <c r="P10" s="130" t="s">
        <v>160</v>
      </c>
      <c r="Q10" s="89">
        <f t="shared" si="1"/>
        <v>20</v>
      </c>
    </row>
    <row r="11" spans="1:17" ht="15.75" customHeight="1">
      <c r="A11" s="65">
        <v>6</v>
      </c>
      <c r="B11" s="21">
        <v>83</v>
      </c>
      <c r="C11" s="38">
        <v>12</v>
      </c>
      <c r="D11" s="38">
        <v>11</v>
      </c>
      <c r="E11" s="38">
        <v>8</v>
      </c>
      <c r="F11" s="38">
        <v>9</v>
      </c>
      <c r="G11" s="38"/>
      <c r="H11" s="38">
        <v>12</v>
      </c>
      <c r="I11" s="38">
        <v>9</v>
      </c>
      <c r="J11" s="38">
        <v>9</v>
      </c>
      <c r="K11" s="38">
        <v>10</v>
      </c>
      <c r="L11" s="38">
        <v>10</v>
      </c>
      <c r="M11" s="38"/>
      <c r="N11" s="38"/>
      <c r="O11" s="24">
        <f t="shared" si="0"/>
        <v>90</v>
      </c>
      <c r="P11" s="130" t="s">
        <v>114</v>
      </c>
      <c r="Q11" s="89">
        <f t="shared" si="1"/>
        <v>31</v>
      </c>
    </row>
    <row r="12" spans="1:17" ht="15.75" customHeight="1">
      <c r="A12" s="65">
        <v>7</v>
      </c>
      <c r="B12" s="21">
        <v>24</v>
      </c>
      <c r="C12" s="38">
        <v>13</v>
      </c>
      <c r="D12" s="38">
        <v>9</v>
      </c>
      <c r="E12" s="38">
        <v>8</v>
      </c>
      <c r="F12" s="38">
        <v>8</v>
      </c>
      <c r="G12" s="38"/>
      <c r="H12" s="38">
        <v>12</v>
      </c>
      <c r="I12" s="38">
        <v>9</v>
      </c>
      <c r="J12" s="38">
        <v>10</v>
      </c>
      <c r="K12" s="38">
        <v>9</v>
      </c>
      <c r="L12" s="38">
        <v>10</v>
      </c>
      <c r="M12" s="38"/>
      <c r="N12" s="38"/>
      <c r="O12" s="24">
        <f t="shared" si="0"/>
        <v>88</v>
      </c>
      <c r="P12" s="130" t="s">
        <v>114</v>
      </c>
      <c r="Q12" s="89">
        <f t="shared" si="1"/>
        <v>30</v>
      </c>
    </row>
    <row r="13" spans="1:17" ht="15.75" customHeight="1">
      <c r="A13" s="65">
        <v>8</v>
      </c>
      <c r="B13" s="21" t="s">
        <v>192</v>
      </c>
      <c r="C13" s="25">
        <v>15</v>
      </c>
      <c r="D13" s="25"/>
      <c r="E13" s="25">
        <v>8</v>
      </c>
      <c r="F13" s="25">
        <v>7</v>
      </c>
      <c r="G13" s="25">
        <v>15</v>
      </c>
      <c r="H13" s="25">
        <v>9</v>
      </c>
      <c r="I13" s="25">
        <v>8</v>
      </c>
      <c r="J13" s="25">
        <v>10</v>
      </c>
      <c r="K13" s="25">
        <v>8</v>
      </c>
      <c r="L13" s="25">
        <v>8</v>
      </c>
      <c r="M13" s="25"/>
      <c r="N13" s="26"/>
      <c r="O13" s="24">
        <f t="shared" si="0"/>
        <v>88</v>
      </c>
      <c r="P13" s="130" t="s">
        <v>116</v>
      </c>
      <c r="Q13" s="89">
        <f t="shared" si="1"/>
        <v>23</v>
      </c>
    </row>
    <row r="14" spans="1:17" ht="15.75" customHeight="1">
      <c r="A14" s="65">
        <v>9</v>
      </c>
      <c r="B14" s="21" t="s">
        <v>193</v>
      </c>
      <c r="C14" s="25">
        <v>14</v>
      </c>
      <c r="D14" s="25"/>
      <c r="E14" s="25">
        <v>7</v>
      </c>
      <c r="F14" s="25">
        <v>8</v>
      </c>
      <c r="G14" s="25">
        <v>12</v>
      </c>
      <c r="H14" s="25">
        <v>10</v>
      </c>
      <c r="I14" s="25">
        <v>9</v>
      </c>
      <c r="J14" s="25">
        <v>9</v>
      </c>
      <c r="K14" s="25">
        <v>9</v>
      </c>
      <c r="L14" s="25">
        <v>8</v>
      </c>
      <c r="M14" s="25"/>
      <c r="N14" s="26"/>
      <c r="O14" s="24">
        <f t="shared" si="0"/>
        <v>86</v>
      </c>
      <c r="P14" s="130" t="s">
        <v>116</v>
      </c>
      <c r="Q14" s="89">
        <f t="shared" si="1"/>
        <v>21</v>
      </c>
    </row>
    <row r="15" spans="1:17" ht="15.75" customHeight="1">
      <c r="A15" s="65">
        <v>10</v>
      </c>
      <c r="B15" s="21" t="s">
        <v>196</v>
      </c>
      <c r="C15" s="25">
        <v>12</v>
      </c>
      <c r="D15" s="25"/>
      <c r="E15" s="25">
        <v>8</v>
      </c>
      <c r="F15" s="25">
        <v>7</v>
      </c>
      <c r="G15" s="25">
        <v>10</v>
      </c>
      <c r="H15" s="25">
        <v>10</v>
      </c>
      <c r="I15" s="25">
        <v>9</v>
      </c>
      <c r="J15" s="25">
        <v>10</v>
      </c>
      <c r="K15" s="25">
        <v>9</v>
      </c>
      <c r="L15" s="25">
        <v>11</v>
      </c>
      <c r="M15" s="25"/>
      <c r="N15" s="26"/>
      <c r="O15" s="24">
        <f t="shared" si="0"/>
        <v>86</v>
      </c>
      <c r="P15" s="130" t="s">
        <v>116</v>
      </c>
      <c r="Q15" s="89">
        <f t="shared" si="1"/>
        <v>20</v>
      </c>
    </row>
    <row r="16" spans="1:17" ht="15.75" customHeight="1">
      <c r="A16" s="65">
        <v>11</v>
      </c>
      <c r="B16" s="21" t="s">
        <v>186</v>
      </c>
      <c r="C16" s="25">
        <v>13</v>
      </c>
      <c r="D16" s="25"/>
      <c r="E16" s="25">
        <v>6</v>
      </c>
      <c r="F16" s="25">
        <v>8</v>
      </c>
      <c r="G16" s="25">
        <v>15</v>
      </c>
      <c r="H16" s="25">
        <v>9</v>
      </c>
      <c r="I16" s="25">
        <v>9</v>
      </c>
      <c r="J16" s="25">
        <v>8</v>
      </c>
      <c r="K16" s="25">
        <v>8</v>
      </c>
      <c r="L16" s="25">
        <v>9</v>
      </c>
      <c r="M16" s="25"/>
      <c r="N16" s="26"/>
      <c r="O16" s="24">
        <f t="shared" si="0"/>
        <v>85</v>
      </c>
      <c r="P16" s="130" t="s">
        <v>116</v>
      </c>
      <c r="Q16" s="89">
        <f t="shared" si="1"/>
        <v>19</v>
      </c>
    </row>
    <row r="17" spans="1:17" ht="15.75" customHeight="1">
      <c r="A17" s="65">
        <v>12</v>
      </c>
      <c r="B17" s="21">
        <v>8</v>
      </c>
      <c r="C17" s="25">
        <v>12</v>
      </c>
      <c r="D17" s="25">
        <v>9</v>
      </c>
      <c r="E17" s="25"/>
      <c r="F17" s="25">
        <v>8</v>
      </c>
      <c r="G17" s="25">
        <v>11</v>
      </c>
      <c r="H17" s="25">
        <v>12</v>
      </c>
      <c r="I17" s="25">
        <v>7</v>
      </c>
      <c r="J17" s="25">
        <v>7</v>
      </c>
      <c r="K17" s="25">
        <v>8</v>
      </c>
      <c r="L17" s="25">
        <v>6</v>
      </c>
      <c r="M17" s="25"/>
      <c r="N17" s="26"/>
      <c r="O17" s="24">
        <f t="shared" si="0"/>
        <v>80</v>
      </c>
      <c r="P17" s="130" t="s">
        <v>160</v>
      </c>
      <c r="Q17" s="89">
        <f t="shared" si="1"/>
        <v>21</v>
      </c>
    </row>
    <row r="18" spans="1:17" ht="15.75" customHeight="1">
      <c r="A18" s="65">
        <v>13</v>
      </c>
      <c r="B18" s="21">
        <v>78</v>
      </c>
      <c r="C18" s="38">
        <v>13</v>
      </c>
      <c r="D18" s="38"/>
      <c r="E18" s="38"/>
      <c r="F18" s="38">
        <v>9</v>
      </c>
      <c r="G18" s="38">
        <v>13</v>
      </c>
      <c r="H18" s="38">
        <v>12</v>
      </c>
      <c r="I18" s="38">
        <v>8</v>
      </c>
      <c r="J18" s="38">
        <v>9</v>
      </c>
      <c r="K18" s="38">
        <v>9</v>
      </c>
      <c r="L18" s="38">
        <v>6</v>
      </c>
      <c r="M18" s="38"/>
      <c r="N18" s="38"/>
      <c r="O18" s="24">
        <f t="shared" si="0"/>
        <v>79</v>
      </c>
      <c r="P18" s="130" t="s">
        <v>160</v>
      </c>
      <c r="Q18" s="89">
        <f t="shared" si="1"/>
        <v>13</v>
      </c>
    </row>
    <row r="19" spans="1:17" ht="15.75" customHeight="1">
      <c r="A19" s="65">
        <v>14</v>
      </c>
      <c r="B19" s="21">
        <v>65</v>
      </c>
      <c r="C19" s="38"/>
      <c r="D19" s="38"/>
      <c r="E19" s="38">
        <v>8</v>
      </c>
      <c r="F19" s="38">
        <v>9</v>
      </c>
      <c r="G19" s="38">
        <v>13</v>
      </c>
      <c r="H19" s="38">
        <v>14</v>
      </c>
      <c r="I19" s="38">
        <v>8</v>
      </c>
      <c r="J19" s="38">
        <v>9</v>
      </c>
      <c r="K19" s="38">
        <v>10</v>
      </c>
      <c r="L19" s="38">
        <v>6</v>
      </c>
      <c r="M19" s="38"/>
      <c r="N19" s="38"/>
      <c r="O19" s="24">
        <f t="shared" si="0"/>
        <v>77</v>
      </c>
      <c r="P19" s="130" t="s">
        <v>160</v>
      </c>
      <c r="Q19" s="89">
        <f t="shared" si="1"/>
        <v>8</v>
      </c>
    </row>
    <row r="20" spans="1:17" ht="15.75" customHeight="1">
      <c r="A20" s="65">
        <v>15</v>
      </c>
      <c r="B20" s="21" t="s">
        <v>197</v>
      </c>
      <c r="C20" s="38"/>
      <c r="D20" s="38"/>
      <c r="E20" s="38">
        <v>8</v>
      </c>
      <c r="F20" s="38">
        <v>9</v>
      </c>
      <c r="G20" s="38">
        <v>12</v>
      </c>
      <c r="H20" s="38">
        <v>11</v>
      </c>
      <c r="I20" s="38">
        <v>9</v>
      </c>
      <c r="J20" s="38">
        <v>8</v>
      </c>
      <c r="K20" s="38">
        <v>9</v>
      </c>
      <c r="L20" s="38">
        <v>9</v>
      </c>
      <c r="M20" s="38"/>
      <c r="N20" s="38"/>
      <c r="O20" s="24">
        <f t="shared" si="0"/>
        <v>75</v>
      </c>
      <c r="P20" s="130" t="s">
        <v>116</v>
      </c>
      <c r="Q20" s="89">
        <f t="shared" si="1"/>
        <v>8</v>
      </c>
    </row>
    <row r="21" spans="1:17" ht="15.75" customHeight="1">
      <c r="A21" s="65">
        <v>16</v>
      </c>
      <c r="B21" s="21">
        <v>29</v>
      </c>
      <c r="C21" s="38"/>
      <c r="D21" s="38">
        <v>9</v>
      </c>
      <c r="E21" s="38">
        <v>7</v>
      </c>
      <c r="F21" s="38">
        <v>6</v>
      </c>
      <c r="G21" s="38"/>
      <c r="H21" s="38">
        <v>9</v>
      </c>
      <c r="I21" s="38">
        <v>10</v>
      </c>
      <c r="J21" s="38">
        <v>9</v>
      </c>
      <c r="K21" s="38">
        <v>10</v>
      </c>
      <c r="L21" s="38">
        <v>8</v>
      </c>
      <c r="M21" s="38"/>
      <c r="N21" s="38"/>
      <c r="O21" s="24">
        <f t="shared" si="0"/>
        <v>68</v>
      </c>
      <c r="P21" s="130" t="s">
        <v>114</v>
      </c>
      <c r="Q21" s="89">
        <f t="shared" si="1"/>
        <v>16</v>
      </c>
    </row>
    <row r="22" spans="1:17" ht="15.75" customHeight="1">
      <c r="A22" s="65">
        <v>17</v>
      </c>
      <c r="B22" s="21">
        <v>51</v>
      </c>
      <c r="C22" s="38">
        <v>12</v>
      </c>
      <c r="D22" s="38"/>
      <c r="E22" s="38"/>
      <c r="F22" s="38">
        <v>9</v>
      </c>
      <c r="G22" s="38"/>
      <c r="H22" s="38">
        <v>9</v>
      </c>
      <c r="I22" s="38">
        <v>11</v>
      </c>
      <c r="J22" s="38">
        <v>9</v>
      </c>
      <c r="K22" s="38">
        <v>9</v>
      </c>
      <c r="L22" s="38">
        <v>9</v>
      </c>
      <c r="M22" s="38"/>
      <c r="N22" s="38"/>
      <c r="O22" s="24">
        <f t="shared" si="0"/>
        <v>68</v>
      </c>
      <c r="P22" s="130" t="s">
        <v>114</v>
      </c>
      <c r="Q22" s="89">
        <f aca="true" t="shared" si="2" ref="Q22:Q45">SUM(C22:E22)</f>
        <v>12</v>
      </c>
    </row>
    <row r="23" spans="1:17" ht="15.75" customHeight="1">
      <c r="A23" s="65">
        <v>18</v>
      </c>
      <c r="B23" s="21" t="s">
        <v>195</v>
      </c>
      <c r="C23" s="25"/>
      <c r="D23" s="25"/>
      <c r="E23" s="25">
        <v>8</v>
      </c>
      <c r="F23" s="25">
        <v>6</v>
      </c>
      <c r="G23" s="25">
        <v>13</v>
      </c>
      <c r="H23" s="25">
        <v>9</v>
      </c>
      <c r="I23" s="25">
        <v>8</v>
      </c>
      <c r="J23" s="25">
        <v>9</v>
      </c>
      <c r="K23" s="25">
        <v>8</v>
      </c>
      <c r="L23" s="25">
        <v>6</v>
      </c>
      <c r="M23" s="25"/>
      <c r="N23" s="26"/>
      <c r="O23" s="24">
        <f t="shared" si="0"/>
        <v>67</v>
      </c>
      <c r="P23" s="130" t="s">
        <v>116</v>
      </c>
      <c r="Q23" s="89">
        <f t="shared" si="2"/>
        <v>8</v>
      </c>
    </row>
    <row r="24" spans="1:17" ht="15.75" customHeight="1">
      <c r="A24" s="65">
        <v>19</v>
      </c>
      <c r="B24" s="21" t="s">
        <v>198</v>
      </c>
      <c r="C24" s="38"/>
      <c r="D24" s="38"/>
      <c r="E24" s="38">
        <v>7</v>
      </c>
      <c r="F24" s="38">
        <v>6</v>
      </c>
      <c r="G24" s="38">
        <v>12</v>
      </c>
      <c r="H24" s="38">
        <v>11</v>
      </c>
      <c r="I24" s="38">
        <v>8</v>
      </c>
      <c r="J24" s="38">
        <v>9</v>
      </c>
      <c r="K24" s="38">
        <v>8</v>
      </c>
      <c r="L24" s="38">
        <v>6</v>
      </c>
      <c r="M24" s="38"/>
      <c r="N24" s="38"/>
      <c r="O24" s="24">
        <f t="shared" si="0"/>
        <v>67</v>
      </c>
      <c r="P24" s="130" t="s">
        <v>116</v>
      </c>
      <c r="Q24" s="89">
        <f t="shared" si="2"/>
        <v>7</v>
      </c>
    </row>
    <row r="25" spans="1:17" ht="15.75" customHeight="1">
      <c r="A25" s="65">
        <v>20</v>
      </c>
      <c r="B25" s="21">
        <v>6</v>
      </c>
      <c r="C25" s="38"/>
      <c r="D25" s="38">
        <v>9</v>
      </c>
      <c r="E25" s="38">
        <v>8</v>
      </c>
      <c r="F25" s="38">
        <v>6</v>
      </c>
      <c r="G25" s="38"/>
      <c r="H25" s="38">
        <v>9</v>
      </c>
      <c r="I25" s="38">
        <v>9</v>
      </c>
      <c r="J25" s="38">
        <v>10</v>
      </c>
      <c r="K25" s="38">
        <v>9</v>
      </c>
      <c r="L25" s="38">
        <v>6</v>
      </c>
      <c r="M25" s="38"/>
      <c r="N25" s="38"/>
      <c r="O25" s="24">
        <f t="shared" si="0"/>
        <v>66</v>
      </c>
      <c r="P25" s="130" t="s">
        <v>114</v>
      </c>
      <c r="Q25" s="89">
        <f t="shared" si="2"/>
        <v>17</v>
      </c>
    </row>
    <row r="26" spans="1:17" ht="15.75" customHeight="1">
      <c r="A26" s="65">
        <v>21</v>
      </c>
      <c r="B26" s="21">
        <v>11</v>
      </c>
      <c r="C26" s="38"/>
      <c r="D26" s="38"/>
      <c r="E26" s="38">
        <v>6</v>
      </c>
      <c r="F26" s="38">
        <v>9</v>
      </c>
      <c r="G26" s="38"/>
      <c r="H26" s="38">
        <v>12</v>
      </c>
      <c r="I26" s="38">
        <v>7</v>
      </c>
      <c r="J26" s="38">
        <v>8</v>
      </c>
      <c r="K26" s="38">
        <v>9</v>
      </c>
      <c r="L26" s="38">
        <v>7</v>
      </c>
      <c r="M26" s="38"/>
      <c r="N26" s="38"/>
      <c r="O26" s="24">
        <f t="shared" si="0"/>
        <v>58</v>
      </c>
      <c r="P26" s="130" t="s">
        <v>160</v>
      </c>
      <c r="Q26" s="89">
        <f t="shared" si="2"/>
        <v>6</v>
      </c>
    </row>
    <row r="27" spans="1:17" ht="15.75" customHeight="1">
      <c r="A27" s="65">
        <v>22</v>
      </c>
      <c r="B27" s="21">
        <v>91</v>
      </c>
      <c r="C27" s="38"/>
      <c r="D27" s="38"/>
      <c r="E27" s="38">
        <v>6</v>
      </c>
      <c r="F27" s="38">
        <v>7</v>
      </c>
      <c r="G27" s="38"/>
      <c r="H27" s="38">
        <v>9</v>
      </c>
      <c r="I27" s="38">
        <v>9</v>
      </c>
      <c r="J27" s="38">
        <v>8</v>
      </c>
      <c r="K27" s="38">
        <v>9</v>
      </c>
      <c r="L27" s="38">
        <v>6</v>
      </c>
      <c r="M27" s="38"/>
      <c r="N27" s="38"/>
      <c r="O27" s="24">
        <f t="shared" si="0"/>
        <v>54</v>
      </c>
      <c r="P27" s="130" t="s">
        <v>114</v>
      </c>
      <c r="Q27" s="89">
        <f t="shared" si="2"/>
        <v>6</v>
      </c>
    </row>
    <row r="28" spans="1:17" ht="15.75" customHeight="1">
      <c r="A28" s="65">
        <v>23</v>
      </c>
      <c r="B28" s="21">
        <v>26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0"/>
        <v>0</v>
      </c>
      <c r="P28" s="130" t="s">
        <v>116</v>
      </c>
      <c r="Q28" s="89">
        <f t="shared" si="2"/>
        <v>0</v>
      </c>
    </row>
    <row r="29" spans="1:17" ht="15.75" customHeight="1">
      <c r="A29" s="65">
        <v>24</v>
      </c>
      <c r="B29" s="21" t="s">
        <v>194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0"/>
        <v>0</v>
      </c>
      <c r="P29" s="130" t="s">
        <v>116</v>
      </c>
      <c r="Q29" s="89">
        <f t="shared" si="2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aca="true" t="shared" si="3" ref="O30:O37">IF(B30="","",SUM(C30:M30)-(N30))</f>
      </c>
      <c r="P30" s="72"/>
      <c r="Q30" s="89">
        <f t="shared" si="2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3"/>
      </c>
      <c r="P31" s="72"/>
      <c r="Q31" s="89">
        <f t="shared" si="2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3"/>
      </c>
      <c r="P32" s="130"/>
      <c r="Q32" s="89">
        <f t="shared" si="2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3"/>
      </c>
      <c r="P33" s="130"/>
      <c r="Q33" s="89">
        <f t="shared" si="2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3"/>
      </c>
      <c r="P34" s="130"/>
      <c r="Q34" s="89">
        <f t="shared" si="2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3"/>
      </c>
      <c r="P35" s="130"/>
      <c r="Q35" s="89">
        <f t="shared" si="2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3"/>
      </c>
      <c r="P36" s="130"/>
      <c r="Q36" s="89">
        <f t="shared" si="2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3"/>
      </c>
      <c r="P37" s="130"/>
      <c r="Q37" s="89">
        <f t="shared" si="2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aca="true" t="shared" si="4" ref="O38:O45">IF(B38="","",SUM(C38:M38)-(N38))</f>
      </c>
      <c r="P38" s="130"/>
      <c r="Q38" s="89">
        <f t="shared" si="2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4"/>
      </c>
      <c r="P39" s="130"/>
      <c r="Q39" s="89">
        <f t="shared" si="2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4"/>
      </c>
      <c r="P40" s="130"/>
      <c r="Q40" s="89">
        <f t="shared" si="2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4"/>
      </c>
      <c r="P41" s="130"/>
      <c r="Q41" s="89">
        <f t="shared" si="2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4"/>
      </c>
      <c r="P42" s="130"/>
      <c r="Q42" s="89">
        <f t="shared" si="2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4"/>
      </c>
      <c r="P43" s="130"/>
      <c r="Q43" s="89">
        <f t="shared" si="2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4"/>
      </c>
      <c r="P44" s="130"/>
      <c r="Q44" s="89">
        <f t="shared" si="2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4"/>
      </c>
      <c r="P45" s="130"/>
      <c r="Q45" s="89">
        <f t="shared" si="2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A10" sqref="A1:W10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75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76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14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316</v>
      </c>
      <c r="T3" s="277"/>
      <c r="U3" s="91">
        <f>SUM(O6:O13)</f>
        <v>316</v>
      </c>
      <c r="V3" s="277"/>
      <c r="W3" s="91">
        <f>SUM(O6:O11)</f>
        <v>316</v>
      </c>
    </row>
    <row r="4" spans="2:21" ht="23.25" customHeight="1">
      <c r="B4" s="293"/>
      <c r="C4" s="280">
        <v>0</v>
      </c>
      <c r="D4" s="281"/>
      <c r="E4" s="298"/>
      <c r="F4" s="282"/>
      <c r="G4" s="282">
        <v>55</v>
      </c>
      <c r="H4" s="283"/>
      <c r="I4" s="303"/>
      <c r="J4" s="304"/>
      <c r="K4" s="284">
        <v>0</v>
      </c>
      <c r="L4" s="285"/>
      <c r="M4" s="309"/>
      <c r="N4" s="310"/>
      <c r="O4" s="286">
        <v>54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36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35</v>
      </c>
      <c r="C6" s="38">
        <v>14</v>
      </c>
      <c r="D6" s="38"/>
      <c r="E6" s="38">
        <v>7</v>
      </c>
      <c r="F6" s="38">
        <v>9</v>
      </c>
      <c r="G6" s="38"/>
      <c r="H6" s="38">
        <v>13</v>
      </c>
      <c r="I6" s="38">
        <v>12</v>
      </c>
      <c r="J6" s="38">
        <v>9</v>
      </c>
      <c r="K6" s="38">
        <v>12</v>
      </c>
      <c r="L6" s="38">
        <v>9</v>
      </c>
      <c r="M6" s="38"/>
      <c r="N6" s="38"/>
      <c r="O6" s="24">
        <f aca="true" t="shared" si="0" ref="O6:O11">IF(B6="","",SUM(C6:M6)-(N6))</f>
        <v>85</v>
      </c>
      <c r="P6" s="72" t="s">
        <v>160</v>
      </c>
      <c r="Q6" s="89">
        <f>SUM(C6:E6)</f>
        <v>21</v>
      </c>
    </row>
    <row r="7" spans="1:22" ht="15.75" customHeight="1">
      <c r="A7" s="65">
        <v>2</v>
      </c>
      <c r="B7" s="21">
        <v>1</v>
      </c>
      <c r="C7" s="38">
        <v>14</v>
      </c>
      <c r="D7" s="38"/>
      <c r="E7" s="38"/>
      <c r="F7" s="38">
        <v>9</v>
      </c>
      <c r="G7" s="38"/>
      <c r="H7" s="38">
        <v>14</v>
      </c>
      <c r="I7" s="38">
        <v>9</v>
      </c>
      <c r="J7" s="38">
        <v>8</v>
      </c>
      <c r="K7" s="38">
        <v>13</v>
      </c>
      <c r="L7" s="38">
        <v>6</v>
      </c>
      <c r="M7" s="38"/>
      <c r="N7" s="38"/>
      <c r="O7" s="24">
        <f t="shared" si="0"/>
        <v>73</v>
      </c>
      <c r="P7" s="130" t="s">
        <v>160</v>
      </c>
      <c r="Q7" s="89">
        <f>SUM(C7:E7)</f>
        <v>14</v>
      </c>
      <c r="S7" s="278" t="s">
        <v>89</v>
      </c>
      <c r="T7" s="279"/>
      <c r="U7" s="132" t="s">
        <v>92</v>
      </c>
      <c r="V7" s="140">
        <v>73</v>
      </c>
    </row>
    <row r="8" spans="1:22" ht="15.75" customHeight="1">
      <c r="A8" s="65">
        <v>3</v>
      </c>
      <c r="B8" s="21">
        <v>8</v>
      </c>
      <c r="C8" s="25">
        <v>12</v>
      </c>
      <c r="D8" s="25"/>
      <c r="E8" s="25">
        <v>6</v>
      </c>
      <c r="F8" s="25">
        <v>9</v>
      </c>
      <c r="G8" s="25"/>
      <c r="H8" s="25">
        <v>14</v>
      </c>
      <c r="I8" s="25">
        <v>12</v>
      </c>
      <c r="J8" s="25">
        <v>8</v>
      </c>
      <c r="K8" s="25">
        <v>11</v>
      </c>
      <c r="L8" s="25">
        <v>6</v>
      </c>
      <c r="M8" s="25"/>
      <c r="N8" s="26"/>
      <c r="O8" s="24">
        <f t="shared" si="0"/>
        <v>78</v>
      </c>
      <c r="P8" s="130" t="s">
        <v>160</v>
      </c>
      <c r="Q8" s="89">
        <f>SUM(C8:E8)</f>
        <v>18</v>
      </c>
      <c r="S8" s="278" t="s">
        <v>90</v>
      </c>
      <c r="T8" s="279"/>
      <c r="U8" s="132" t="s">
        <v>92</v>
      </c>
      <c r="V8" s="140"/>
    </row>
    <row r="9" spans="1:22" ht="15.75" customHeight="1">
      <c r="A9" s="65">
        <v>4</v>
      </c>
      <c r="B9" s="21">
        <v>22</v>
      </c>
      <c r="C9" s="38">
        <v>14</v>
      </c>
      <c r="D9" s="38"/>
      <c r="E9" s="38">
        <v>6</v>
      </c>
      <c r="F9" s="38">
        <v>10</v>
      </c>
      <c r="G9" s="38"/>
      <c r="H9" s="38">
        <v>14</v>
      </c>
      <c r="I9" s="38">
        <v>11</v>
      </c>
      <c r="J9" s="38">
        <v>9</v>
      </c>
      <c r="K9" s="38">
        <v>10</v>
      </c>
      <c r="L9" s="38">
        <v>6</v>
      </c>
      <c r="M9" s="38"/>
      <c r="N9" s="38"/>
      <c r="O9" s="24">
        <f t="shared" si="0"/>
        <v>80</v>
      </c>
      <c r="P9" s="72" t="s">
        <v>160</v>
      </c>
      <c r="Q9" s="89">
        <f>SUM(C9:E9)</f>
        <v>20</v>
      </c>
      <c r="S9" s="278" t="s">
        <v>91</v>
      </c>
      <c r="T9" s="279"/>
      <c r="U9" s="132" t="s">
        <v>92</v>
      </c>
      <c r="V9" s="140"/>
    </row>
    <row r="10" spans="1:17" ht="15.75" customHeight="1">
      <c r="A10" s="65"/>
      <c r="B10" s="2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4">
        <f t="shared" si="0"/>
      </c>
      <c r="P10" s="130"/>
      <c r="Q10" s="89">
        <f aca="true" t="shared" si="1" ref="Q10:Q45">SUM(C10:E10)</f>
        <v>0</v>
      </c>
    </row>
    <row r="11" spans="1:17" ht="15.75" customHeight="1">
      <c r="A11" s="65"/>
      <c r="B11" s="2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4">
        <f t="shared" si="0"/>
      </c>
      <c r="P11" s="130"/>
      <c r="Q11" s="89">
        <f t="shared" si="1"/>
        <v>0</v>
      </c>
    </row>
    <row r="12" spans="1:17" ht="15.75" customHeight="1">
      <c r="A12" s="65"/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4">
        <f aca="true" t="shared" si="2" ref="O12:O45">IF(B12="","",SUM(C12:M12)-(N12))</f>
      </c>
      <c r="P12" s="130"/>
      <c r="Q12" s="89">
        <f t="shared" si="1"/>
        <v>0</v>
      </c>
    </row>
    <row r="13" spans="1:17" ht="15.75" customHeight="1">
      <c r="A13" s="65"/>
      <c r="B13" s="21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4">
        <f t="shared" si="2"/>
      </c>
      <c r="P13" s="130"/>
      <c r="Q13" s="89">
        <f t="shared" si="1"/>
        <v>0</v>
      </c>
    </row>
    <row r="14" spans="1:17" ht="15.75" customHeight="1">
      <c r="A14" s="65"/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>
        <f t="shared" si="2"/>
      </c>
      <c r="P14" s="130"/>
      <c r="Q14" s="89">
        <f t="shared" si="1"/>
        <v>0</v>
      </c>
    </row>
    <row r="15" spans="1:17" ht="15.75" customHeight="1">
      <c r="A15" s="65"/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2"/>
      </c>
      <c r="P15" s="130"/>
      <c r="Q15" s="89">
        <f t="shared" si="1"/>
        <v>0</v>
      </c>
    </row>
    <row r="16" spans="1:17" ht="15.75" customHeight="1">
      <c r="A16" s="65"/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2"/>
      </c>
      <c r="P16" s="130"/>
      <c r="Q16" s="89">
        <f t="shared" si="1"/>
        <v>0</v>
      </c>
    </row>
    <row r="17" spans="1:17" ht="15.75" customHeight="1">
      <c r="A17" s="65"/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2"/>
      </c>
      <c r="P17" s="130"/>
      <c r="Q17" s="89">
        <f t="shared" si="1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t="shared" si="2"/>
      </c>
      <c r="P18" s="130"/>
      <c r="Q18" s="89">
        <f t="shared" si="1"/>
        <v>0</v>
      </c>
    </row>
    <row r="19" spans="1:17" ht="15.75" customHeight="1">
      <c r="A19" s="65"/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2"/>
      </c>
      <c r="P19" s="130"/>
      <c r="Q19" s="89">
        <f t="shared" si="1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2"/>
      </c>
      <c r="P20" s="130"/>
      <c r="Q20" s="89">
        <f t="shared" si="1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2"/>
      </c>
      <c r="P21" s="130"/>
      <c r="Q21" s="89">
        <f t="shared" si="1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t="shared" si="2"/>
      </c>
      <c r="P22" s="130"/>
      <c r="Q22" s="89">
        <f t="shared" si="1"/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2"/>
      </c>
      <c r="P23" s="72"/>
      <c r="Q23" s="89">
        <f t="shared" si="1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130"/>
      <c r="Q24" s="89">
        <f t="shared" si="1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2"/>
      </c>
      <c r="P25" s="130"/>
      <c r="Q25" s="89">
        <f t="shared" si="1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130"/>
      <c r="Q26" s="89">
        <f t="shared" si="1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130"/>
      <c r="Q27" s="89">
        <f t="shared" si="1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2"/>
      </c>
      <c r="P28" s="130"/>
      <c r="Q28" s="89">
        <f t="shared" si="1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2"/>
      </c>
      <c r="P29" s="72"/>
      <c r="Q29" s="89">
        <f t="shared" si="1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2"/>
      </c>
      <c r="P30" s="72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2"/>
      </c>
      <c r="P31" s="72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2"/>
      </c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2"/>
      </c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2"/>
      </c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2"/>
      </c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2"/>
      </c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2"/>
      </c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130"/>
      <c r="Q45" s="89">
        <f t="shared" si="1"/>
        <v>0</v>
      </c>
    </row>
  </sheetData>
  <sheetProtection/>
  <mergeCells count="26">
    <mergeCell ref="V2:V3"/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T17" sqref="T17"/>
      <selection pane="bottomLeft" activeCell="B10" sqref="A1:W10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137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29"/>
      <c r="E2" s="315"/>
      <c r="F2" s="318"/>
      <c r="G2" s="319" t="s">
        <v>64</v>
      </c>
      <c r="H2" s="320"/>
      <c r="I2" s="320"/>
      <c r="J2" s="321" t="s">
        <v>72</v>
      </c>
      <c r="K2" s="322"/>
      <c r="L2" s="180"/>
      <c r="M2" s="181" t="s">
        <v>46</v>
      </c>
      <c r="N2" s="182"/>
      <c r="O2" s="182" t="s">
        <v>47</v>
      </c>
      <c r="P2" s="183">
        <v>12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15.7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25" t="s">
        <v>111</v>
      </c>
      <c r="J3" s="326"/>
      <c r="K3" s="327" t="s">
        <v>47</v>
      </c>
      <c r="L3" s="328"/>
      <c r="M3" s="307" t="s">
        <v>112</v>
      </c>
      <c r="N3" s="308"/>
      <c r="O3" s="311" t="s">
        <v>92</v>
      </c>
      <c r="P3" s="312"/>
      <c r="R3" s="277"/>
      <c r="S3" s="91">
        <f>SUM(O6:O17)</f>
        <v>343</v>
      </c>
      <c r="T3" s="277"/>
      <c r="U3" s="91">
        <f>SUM(O6:O13)</f>
        <v>343</v>
      </c>
      <c r="V3" s="277"/>
      <c r="W3" s="91">
        <f>SUM(O6:O11)</f>
        <v>343</v>
      </c>
    </row>
    <row r="4" spans="2:19" ht="23.25" customHeight="1">
      <c r="B4" s="293"/>
      <c r="C4" s="280">
        <v>46</v>
      </c>
      <c r="D4" s="281"/>
      <c r="E4" s="298"/>
      <c r="F4" s="282"/>
      <c r="G4" s="282">
        <v>49</v>
      </c>
      <c r="H4" s="283"/>
      <c r="I4" s="303"/>
      <c r="J4" s="304"/>
      <c r="K4" s="323">
        <v>32</v>
      </c>
      <c r="L4" s="324"/>
      <c r="M4" s="309"/>
      <c r="N4" s="310"/>
      <c r="O4" s="286">
        <v>12</v>
      </c>
      <c r="P4" s="287"/>
      <c r="R4" s="290"/>
      <c r="S4" s="134"/>
    </row>
    <row r="5" spans="1:81" s="51" customFormat="1" ht="21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91"/>
      <c r="S5" s="135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9" ht="15.75" customHeight="1">
      <c r="A6" s="65">
        <v>1</v>
      </c>
      <c r="B6" s="21">
        <v>16</v>
      </c>
      <c r="C6" s="38">
        <v>12</v>
      </c>
      <c r="D6" s="38">
        <v>10</v>
      </c>
      <c r="E6" s="38">
        <v>8</v>
      </c>
      <c r="F6" s="38">
        <v>8</v>
      </c>
      <c r="G6" s="38">
        <v>10</v>
      </c>
      <c r="H6" s="38">
        <v>12</v>
      </c>
      <c r="I6" s="38">
        <v>9</v>
      </c>
      <c r="J6" s="38">
        <v>9</v>
      </c>
      <c r="K6" s="38">
        <v>10</v>
      </c>
      <c r="L6" s="38">
        <v>9</v>
      </c>
      <c r="M6" s="38"/>
      <c r="N6" s="38"/>
      <c r="O6" s="24">
        <f>IF(B6="","",SUM(C6:M6)-(N6))</f>
        <v>97</v>
      </c>
      <c r="P6" s="178" t="s">
        <v>114</v>
      </c>
      <c r="Q6" s="89">
        <f aca="true" t="shared" si="0" ref="Q6:Q45">SUM(C6:E6)</f>
        <v>30</v>
      </c>
      <c r="R6" s="90"/>
      <c r="S6" s="90"/>
    </row>
    <row r="7" spans="1:22" ht="15.75" customHeight="1">
      <c r="A7" s="65">
        <v>2</v>
      </c>
      <c r="B7" s="21">
        <v>8</v>
      </c>
      <c r="C7" s="25"/>
      <c r="D7" s="25">
        <v>12</v>
      </c>
      <c r="E7" s="25"/>
      <c r="F7" s="25">
        <v>8</v>
      </c>
      <c r="G7" s="25">
        <v>12</v>
      </c>
      <c r="H7" s="25">
        <v>12</v>
      </c>
      <c r="I7" s="25">
        <v>9</v>
      </c>
      <c r="J7" s="25">
        <v>10</v>
      </c>
      <c r="K7" s="25">
        <v>11</v>
      </c>
      <c r="L7" s="25">
        <v>9</v>
      </c>
      <c r="M7" s="25"/>
      <c r="N7" s="26"/>
      <c r="O7" s="24">
        <f>IF(B7="","",SUM(C7:M7)-(N7))</f>
        <v>83</v>
      </c>
      <c r="P7" s="178" t="s">
        <v>114</v>
      </c>
      <c r="Q7" s="89">
        <f t="shared" si="0"/>
        <v>12</v>
      </c>
      <c r="S7" s="278" t="s">
        <v>89</v>
      </c>
      <c r="T7" s="279"/>
      <c r="U7" s="186" t="s">
        <v>92</v>
      </c>
      <c r="V7" s="187" t="s">
        <v>253</v>
      </c>
    </row>
    <row r="8" spans="1:22" ht="15.75" customHeight="1">
      <c r="A8" s="65">
        <v>3</v>
      </c>
      <c r="B8" s="21">
        <v>33</v>
      </c>
      <c r="C8" s="25"/>
      <c r="D8" s="25">
        <v>10</v>
      </c>
      <c r="E8" s="25">
        <v>8</v>
      </c>
      <c r="F8" s="25">
        <v>7</v>
      </c>
      <c r="G8" s="25">
        <v>9</v>
      </c>
      <c r="H8" s="25">
        <v>13</v>
      </c>
      <c r="I8" s="25">
        <v>9</v>
      </c>
      <c r="J8" s="25">
        <v>9</v>
      </c>
      <c r="K8" s="25">
        <v>10</v>
      </c>
      <c r="L8" s="25">
        <v>8</v>
      </c>
      <c r="M8" s="25"/>
      <c r="N8" s="26"/>
      <c r="O8" s="24">
        <f>IF(B8="","",SUM(C8:M8)-(N8))</f>
        <v>83</v>
      </c>
      <c r="P8" s="178" t="s">
        <v>114</v>
      </c>
      <c r="Q8" s="89">
        <f t="shared" si="0"/>
        <v>18</v>
      </c>
      <c r="S8" s="278" t="s">
        <v>90</v>
      </c>
      <c r="T8" s="279"/>
      <c r="U8" s="186" t="s">
        <v>92</v>
      </c>
      <c r="V8" s="187">
        <v>48</v>
      </c>
    </row>
    <row r="9" spans="1:22" ht="15.75" customHeight="1">
      <c r="A9" s="65">
        <v>4</v>
      </c>
      <c r="B9" s="21">
        <v>15</v>
      </c>
      <c r="C9" s="38"/>
      <c r="D9" s="38"/>
      <c r="E9" s="38">
        <v>9</v>
      </c>
      <c r="F9" s="38">
        <v>8</v>
      </c>
      <c r="G9" s="38">
        <v>15</v>
      </c>
      <c r="H9" s="38">
        <v>12</v>
      </c>
      <c r="I9" s="38">
        <v>9</v>
      </c>
      <c r="J9" s="38">
        <v>9</v>
      </c>
      <c r="K9" s="38">
        <v>10</v>
      </c>
      <c r="L9" s="38">
        <v>8</v>
      </c>
      <c r="M9" s="38"/>
      <c r="N9" s="38"/>
      <c r="O9" s="24">
        <f>IF(B9="","",SUM(C9:M9)-(N9))</f>
        <v>80</v>
      </c>
      <c r="P9" s="130" t="s">
        <v>114</v>
      </c>
      <c r="Q9" s="89">
        <f t="shared" si="0"/>
        <v>9</v>
      </c>
      <c r="S9" s="278" t="s">
        <v>91</v>
      </c>
      <c r="T9" s="279"/>
      <c r="U9" s="186" t="s">
        <v>92</v>
      </c>
      <c r="V9" s="187" t="s">
        <v>253</v>
      </c>
    </row>
    <row r="10" spans="1:17" ht="15.75" customHeight="1">
      <c r="A10" s="65">
        <v>5</v>
      </c>
      <c r="B10" s="2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4">
        <f aca="true" t="shared" si="1" ref="O10:O45">IF(B10="","",SUM(C10:M10)-(N10))</f>
      </c>
      <c r="P10" s="130"/>
      <c r="Q10" s="89">
        <f t="shared" si="0"/>
        <v>0</v>
      </c>
    </row>
    <row r="11" spans="1:17" ht="15.75" customHeight="1">
      <c r="A11" s="65">
        <v>6</v>
      </c>
      <c r="B11" s="2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>
        <f t="shared" si="1"/>
      </c>
      <c r="P11" s="130"/>
      <c r="Q11" s="89">
        <f t="shared" si="0"/>
        <v>0</v>
      </c>
    </row>
    <row r="12" spans="1:17" ht="15.75" customHeight="1">
      <c r="A12" s="65">
        <v>7</v>
      </c>
      <c r="B12" s="21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4">
        <f t="shared" si="1"/>
      </c>
      <c r="P12" s="178"/>
      <c r="Q12" s="89">
        <f t="shared" si="0"/>
        <v>0</v>
      </c>
    </row>
    <row r="13" spans="1:17" ht="15.75" customHeight="1">
      <c r="A13" s="65">
        <v>8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1"/>
      </c>
      <c r="P13" s="178"/>
      <c r="Q13" s="89">
        <f t="shared" si="0"/>
        <v>0</v>
      </c>
    </row>
    <row r="14" spans="1:17" ht="15.75" customHeight="1">
      <c r="A14" s="65">
        <v>9</v>
      </c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>
        <f t="shared" si="1"/>
      </c>
      <c r="P14" s="178"/>
      <c r="Q14" s="89">
        <f t="shared" si="0"/>
        <v>0</v>
      </c>
    </row>
    <row r="15" spans="1:17" ht="15.75" customHeight="1">
      <c r="A15" s="65">
        <v>10</v>
      </c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1"/>
      </c>
      <c r="P15" s="178"/>
      <c r="Q15" s="89">
        <f t="shared" si="0"/>
        <v>0</v>
      </c>
    </row>
    <row r="16" spans="1:17" ht="15.75" customHeight="1">
      <c r="A16" s="65">
        <v>11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1"/>
      </c>
      <c r="P16" s="190"/>
      <c r="Q16" s="89">
        <f t="shared" si="0"/>
        <v>0</v>
      </c>
    </row>
    <row r="17" spans="1:17" ht="15.75" customHeight="1">
      <c r="A17" s="65">
        <v>12</v>
      </c>
      <c r="B17" s="2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4">
        <f t="shared" si="1"/>
      </c>
      <c r="P17" s="178"/>
      <c r="Q17" s="89">
        <f t="shared" si="0"/>
        <v>0</v>
      </c>
    </row>
    <row r="18" spans="1:17" ht="15.75" customHeight="1">
      <c r="A18" s="65">
        <v>13</v>
      </c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t="shared" si="1"/>
      </c>
      <c r="P18" s="178"/>
      <c r="Q18" s="89">
        <f t="shared" si="0"/>
        <v>0</v>
      </c>
    </row>
    <row r="19" spans="1:17" ht="15.75" customHeight="1">
      <c r="A19" s="65">
        <v>14</v>
      </c>
      <c r="B19" s="2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4">
        <f t="shared" si="1"/>
      </c>
      <c r="P19" s="190"/>
      <c r="Q19" s="89">
        <f t="shared" si="0"/>
        <v>0</v>
      </c>
    </row>
    <row r="20" spans="1:17" ht="15.75" customHeight="1">
      <c r="A20" s="65">
        <v>15</v>
      </c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1"/>
      </c>
      <c r="P20" s="130"/>
      <c r="Q20" s="89">
        <f t="shared" si="0"/>
        <v>0</v>
      </c>
    </row>
    <row r="21" spans="1:17" ht="15.75" customHeight="1">
      <c r="A21" s="65">
        <v>16</v>
      </c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4">
        <f t="shared" si="1"/>
      </c>
      <c r="P21" s="130"/>
      <c r="Q21" s="89">
        <f t="shared" si="0"/>
        <v>0</v>
      </c>
    </row>
    <row r="22" spans="1:17" ht="15.75" customHeight="1">
      <c r="A22" s="65">
        <v>17</v>
      </c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4">
        <f t="shared" si="1"/>
      </c>
      <c r="P22" s="178"/>
      <c r="Q22" s="89">
        <f t="shared" si="0"/>
        <v>0</v>
      </c>
    </row>
    <row r="23" spans="1:17" ht="15.75" customHeight="1">
      <c r="A23" s="65">
        <v>18</v>
      </c>
      <c r="B23" s="21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4">
        <f t="shared" si="1"/>
      </c>
      <c r="P23" s="178"/>
      <c r="Q23" s="89">
        <f t="shared" si="0"/>
        <v>0</v>
      </c>
    </row>
    <row r="24" spans="1:17" ht="15.75" customHeight="1">
      <c r="A24" s="65">
        <v>19</v>
      </c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1"/>
      </c>
      <c r="P24" s="130"/>
      <c r="Q24" s="89">
        <f t="shared" si="0"/>
        <v>0</v>
      </c>
    </row>
    <row r="25" spans="1:17" ht="15.75" customHeight="1">
      <c r="A25" s="65">
        <v>20</v>
      </c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1"/>
      </c>
      <c r="P25" s="178"/>
      <c r="Q25" s="89">
        <f t="shared" si="0"/>
        <v>0</v>
      </c>
    </row>
    <row r="26" spans="1:17" ht="15.75" customHeight="1">
      <c r="A26" s="65">
        <v>21</v>
      </c>
      <c r="B26" s="2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4">
        <f t="shared" si="1"/>
      </c>
      <c r="P26" s="130"/>
      <c r="Q26" s="89">
        <f t="shared" si="0"/>
        <v>0</v>
      </c>
    </row>
    <row r="27" spans="1:17" ht="15.75" customHeight="1">
      <c r="A27" s="65">
        <v>22</v>
      </c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>
        <f t="shared" si="1"/>
      </c>
      <c r="P27" s="178"/>
      <c r="Q27" s="89">
        <f t="shared" si="0"/>
        <v>0</v>
      </c>
    </row>
    <row r="28" spans="1:17" ht="15.75" customHeight="1">
      <c r="A28" s="65">
        <v>23</v>
      </c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1"/>
      </c>
      <c r="P28" s="130"/>
      <c r="Q28" s="89">
        <f t="shared" si="0"/>
        <v>0</v>
      </c>
    </row>
    <row r="29" spans="1:17" ht="15.75" customHeight="1">
      <c r="A29" s="65">
        <v>24</v>
      </c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1"/>
      </c>
      <c r="P29" s="190"/>
      <c r="Q29" s="89">
        <f t="shared" si="0"/>
        <v>0</v>
      </c>
    </row>
    <row r="30" spans="1:17" ht="15.75" customHeight="1">
      <c r="A30" s="65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1"/>
      </c>
      <c r="P30" s="73"/>
      <c r="Q30" s="89">
        <f t="shared" si="0"/>
        <v>0</v>
      </c>
    </row>
    <row r="31" spans="1:17" ht="15.75" customHeight="1">
      <c r="A31" s="65"/>
      <c r="B31" s="2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4">
        <f t="shared" si="1"/>
      </c>
      <c r="P31" s="73"/>
      <c r="Q31" s="89">
        <f t="shared" si="0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1"/>
      </c>
      <c r="P32" s="73"/>
      <c r="Q32" s="89">
        <f t="shared" si="0"/>
        <v>0</v>
      </c>
    </row>
    <row r="33" spans="1:17" ht="15.75" customHeight="1">
      <c r="A33" s="65"/>
      <c r="B33" s="21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4">
        <f t="shared" si="1"/>
      </c>
      <c r="P33" s="73"/>
      <c r="Q33" s="89">
        <f t="shared" si="0"/>
        <v>0</v>
      </c>
    </row>
    <row r="34" spans="1:17" ht="15.75" customHeight="1">
      <c r="A34" s="65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1"/>
      </c>
      <c r="P34" s="73"/>
      <c r="Q34" s="89">
        <f t="shared" si="0"/>
        <v>0</v>
      </c>
    </row>
    <row r="35" spans="1:17" ht="15.75" customHeight="1">
      <c r="A35" s="65"/>
      <c r="B35" s="2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4">
        <f t="shared" si="1"/>
      </c>
      <c r="P35" s="73"/>
      <c r="Q35" s="89">
        <f t="shared" si="0"/>
        <v>0</v>
      </c>
    </row>
    <row r="36" spans="1:17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1"/>
      </c>
      <c r="P36" s="73"/>
      <c r="Q36" s="89">
        <f t="shared" si="0"/>
        <v>0</v>
      </c>
    </row>
    <row r="37" spans="1:17" ht="15.75" customHeight="1">
      <c r="A37" s="65"/>
      <c r="B37" s="2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4">
        <f t="shared" si="1"/>
      </c>
      <c r="P37" s="73"/>
      <c r="Q37" s="89">
        <f t="shared" si="0"/>
        <v>0</v>
      </c>
    </row>
    <row r="38" spans="1:17" ht="15.75" customHeight="1">
      <c r="A38" s="65"/>
      <c r="B38" s="2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4">
        <f t="shared" si="1"/>
      </c>
      <c r="P38" s="73"/>
      <c r="Q38" s="89">
        <f t="shared" si="0"/>
        <v>0</v>
      </c>
    </row>
    <row r="39" spans="1:17" ht="15.75" customHeight="1">
      <c r="A39" s="65"/>
      <c r="B39" s="2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4">
        <f t="shared" si="1"/>
      </c>
      <c r="P39" s="73"/>
      <c r="Q39" s="89">
        <f t="shared" si="0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1"/>
      </c>
      <c r="P40" s="73"/>
      <c r="Q40" s="89">
        <f t="shared" si="0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1"/>
      </c>
      <c r="P41" s="73"/>
      <c r="Q41" s="89">
        <f t="shared" si="0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1"/>
      </c>
      <c r="P42" s="73"/>
      <c r="Q42" s="89">
        <f t="shared" si="0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1"/>
      </c>
      <c r="P43" s="73"/>
      <c r="Q43" s="89">
        <f t="shared" si="0"/>
        <v>0</v>
      </c>
    </row>
    <row r="44" spans="1:17" ht="15.75" customHeight="1">
      <c r="A44" s="65"/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4">
        <f t="shared" si="1"/>
      </c>
      <c r="P44" s="73"/>
      <c r="Q44" s="89">
        <f t="shared" si="0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1"/>
      </c>
      <c r="P45" s="73"/>
      <c r="Q45" s="89">
        <f t="shared" si="0"/>
        <v>0</v>
      </c>
    </row>
  </sheetData>
  <sheetProtection/>
  <mergeCells count="25">
    <mergeCell ref="A1:C1"/>
    <mergeCell ref="D1:K1"/>
    <mergeCell ref="A2:C2"/>
    <mergeCell ref="D2:F2"/>
    <mergeCell ref="G2:I2"/>
    <mergeCell ref="J2:K2"/>
    <mergeCell ref="T2:T3"/>
    <mergeCell ref="V2:V3"/>
    <mergeCell ref="B3:B4"/>
    <mergeCell ref="C3:D3"/>
    <mergeCell ref="E3:F4"/>
    <mergeCell ref="G3:H3"/>
    <mergeCell ref="I3:J4"/>
    <mergeCell ref="K3:L3"/>
    <mergeCell ref="M3:N4"/>
    <mergeCell ref="S7:T7"/>
    <mergeCell ref="S8:T8"/>
    <mergeCell ref="S9:T9"/>
    <mergeCell ref="O3:P3"/>
    <mergeCell ref="C4:D4"/>
    <mergeCell ref="G4:H4"/>
    <mergeCell ref="K4:L4"/>
    <mergeCell ref="O4:P4"/>
    <mergeCell ref="R4:R5"/>
    <mergeCell ref="R2:R3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T17" sqref="T17"/>
      <selection pane="bottomLeft" activeCell="B26" sqref="A1:W26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79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29" t="s">
        <v>80</v>
      </c>
      <c r="E2" s="315"/>
      <c r="F2" s="318"/>
      <c r="G2" s="319" t="s">
        <v>64</v>
      </c>
      <c r="H2" s="320"/>
      <c r="I2" s="320"/>
      <c r="J2" s="321" t="s">
        <v>72</v>
      </c>
      <c r="K2" s="322"/>
      <c r="L2" s="126"/>
      <c r="M2" s="127" t="s">
        <v>46</v>
      </c>
      <c r="N2" s="128"/>
      <c r="O2" s="128" t="s">
        <v>47</v>
      </c>
      <c r="P2" s="129">
        <v>20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15.7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25" t="s">
        <v>111</v>
      </c>
      <c r="J3" s="326"/>
      <c r="K3" s="327" t="s">
        <v>47</v>
      </c>
      <c r="L3" s="328"/>
      <c r="M3" s="307" t="s">
        <v>112</v>
      </c>
      <c r="N3" s="308"/>
      <c r="O3" s="311" t="s">
        <v>92</v>
      </c>
      <c r="P3" s="312"/>
      <c r="R3" s="277"/>
      <c r="S3" s="91">
        <f>SUM(O6:O17)</f>
        <v>1225</v>
      </c>
      <c r="T3" s="277"/>
      <c r="U3" s="91">
        <f>SUM(O6:O13)</f>
        <v>844</v>
      </c>
      <c r="V3" s="277"/>
      <c r="W3" s="91">
        <f>SUM(O6:O11)</f>
        <v>636</v>
      </c>
    </row>
    <row r="4" spans="2:19" ht="23.25" customHeight="1">
      <c r="B4" s="293"/>
      <c r="C4" s="280">
        <v>81</v>
      </c>
      <c r="D4" s="281"/>
      <c r="E4" s="298"/>
      <c r="F4" s="282"/>
      <c r="G4" s="282">
        <v>86</v>
      </c>
      <c r="H4" s="283"/>
      <c r="I4" s="303"/>
      <c r="J4" s="304"/>
      <c r="K4" s="323">
        <v>58</v>
      </c>
      <c r="L4" s="324"/>
      <c r="M4" s="309"/>
      <c r="N4" s="310"/>
      <c r="O4" s="286">
        <v>94</v>
      </c>
      <c r="P4" s="287"/>
      <c r="R4" s="290"/>
      <c r="S4" s="134"/>
    </row>
    <row r="5" spans="1:81" s="51" customFormat="1" ht="21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91"/>
      <c r="S5" s="135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9" ht="15.75" customHeight="1">
      <c r="A6" s="65">
        <v>1</v>
      </c>
      <c r="B6" s="21">
        <v>168</v>
      </c>
      <c r="C6" s="25">
        <v>18</v>
      </c>
      <c r="D6" s="25">
        <v>9</v>
      </c>
      <c r="E6" s="25">
        <v>6</v>
      </c>
      <c r="F6" s="25">
        <v>9</v>
      </c>
      <c r="G6" s="25">
        <v>11</v>
      </c>
      <c r="H6" s="25">
        <v>16</v>
      </c>
      <c r="I6" s="25">
        <v>9</v>
      </c>
      <c r="J6" s="25">
        <v>9</v>
      </c>
      <c r="K6" s="25">
        <v>11</v>
      </c>
      <c r="L6" s="25">
        <v>9</v>
      </c>
      <c r="M6" s="25">
        <v>3</v>
      </c>
      <c r="N6" s="26"/>
      <c r="O6" s="24">
        <f aca="true" t="shared" si="0" ref="O6:O29">IF(B6="","",SUM(C6:M6)-(N6))</f>
        <v>110</v>
      </c>
      <c r="P6" s="190" t="s">
        <v>160</v>
      </c>
      <c r="Q6" s="89">
        <f aca="true" t="shared" si="1" ref="Q6:Q25">SUM(C6:E6)</f>
        <v>33</v>
      </c>
      <c r="R6" s="90"/>
      <c r="S6" s="90"/>
    </row>
    <row r="7" spans="1:22" ht="15.75" customHeight="1">
      <c r="A7" s="65">
        <v>2</v>
      </c>
      <c r="B7" s="21">
        <v>16</v>
      </c>
      <c r="C7" s="25">
        <v>15</v>
      </c>
      <c r="D7" s="25">
        <v>10</v>
      </c>
      <c r="E7" s="25">
        <v>7</v>
      </c>
      <c r="F7" s="25">
        <v>8</v>
      </c>
      <c r="G7" s="25">
        <v>11</v>
      </c>
      <c r="H7" s="25">
        <v>12</v>
      </c>
      <c r="I7" s="25">
        <v>9</v>
      </c>
      <c r="J7" s="25">
        <v>10</v>
      </c>
      <c r="K7" s="25">
        <v>9</v>
      </c>
      <c r="L7" s="25">
        <v>12</v>
      </c>
      <c r="M7" s="25">
        <v>3</v>
      </c>
      <c r="N7" s="26"/>
      <c r="O7" s="24">
        <f t="shared" si="0"/>
        <v>106</v>
      </c>
      <c r="P7" s="130" t="s">
        <v>114</v>
      </c>
      <c r="Q7" s="89">
        <f t="shared" si="1"/>
        <v>32</v>
      </c>
      <c r="S7" s="278" t="s">
        <v>89</v>
      </c>
      <c r="T7" s="279"/>
      <c r="U7" s="132" t="s">
        <v>92</v>
      </c>
      <c r="V7" s="140">
        <v>122</v>
      </c>
    </row>
    <row r="8" spans="1:22" ht="15.75" customHeight="1">
      <c r="A8" s="65">
        <v>3</v>
      </c>
      <c r="B8" s="21" t="s">
        <v>168</v>
      </c>
      <c r="C8" s="25">
        <v>18</v>
      </c>
      <c r="D8" s="25">
        <v>9</v>
      </c>
      <c r="E8" s="25">
        <v>6</v>
      </c>
      <c r="F8" s="25">
        <v>9</v>
      </c>
      <c r="G8" s="25">
        <v>15</v>
      </c>
      <c r="H8" s="25">
        <v>12</v>
      </c>
      <c r="I8" s="25">
        <v>7</v>
      </c>
      <c r="J8" s="25">
        <v>8</v>
      </c>
      <c r="K8" s="25">
        <v>10</v>
      </c>
      <c r="L8" s="25">
        <v>9</v>
      </c>
      <c r="M8" s="25">
        <v>3</v>
      </c>
      <c r="N8" s="26"/>
      <c r="O8" s="24">
        <f t="shared" si="0"/>
        <v>106</v>
      </c>
      <c r="P8" s="178" t="s">
        <v>160</v>
      </c>
      <c r="Q8" s="89">
        <f t="shared" si="1"/>
        <v>33</v>
      </c>
      <c r="S8" s="278" t="s">
        <v>90</v>
      </c>
      <c r="T8" s="279"/>
      <c r="U8" s="132" t="s">
        <v>92</v>
      </c>
      <c r="V8" s="140">
        <v>54</v>
      </c>
    </row>
    <row r="9" spans="1:22" ht="15.75" customHeight="1">
      <c r="A9" s="65">
        <v>4</v>
      </c>
      <c r="B9" s="21">
        <v>18</v>
      </c>
      <c r="C9" s="25">
        <v>18</v>
      </c>
      <c r="D9" s="25">
        <v>10</v>
      </c>
      <c r="E9" s="25">
        <v>7</v>
      </c>
      <c r="F9" s="25">
        <v>8</v>
      </c>
      <c r="G9" s="25">
        <v>12</v>
      </c>
      <c r="H9" s="25">
        <v>9</v>
      </c>
      <c r="I9" s="25">
        <v>10</v>
      </c>
      <c r="J9" s="25">
        <v>9</v>
      </c>
      <c r="K9" s="25">
        <v>9</v>
      </c>
      <c r="L9" s="25">
        <v>10</v>
      </c>
      <c r="M9" s="25">
        <v>3</v>
      </c>
      <c r="N9" s="26"/>
      <c r="O9" s="24">
        <f t="shared" si="0"/>
        <v>105</v>
      </c>
      <c r="P9" s="130" t="s">
        <v>114</v>
      </c>
      <c r="Q9" s="89">
        <f t="shared" si="1"/>
        <v>35</v>
      </c>
      <c r="S9" s="278" t="s">
        <v>91</v>
      </c>
      <c r="T9" s="279"/>
      <c r="U9" s="132" t="s">
        <v>92</v>
      </c>
      <c r="V9" s="140" t="s">
        <v>253</v>
      </c>
    </row>
    <row r="10" spans="1:17" ht="15.75" customHeight="1">
      <c r="A10" s="65">
        <v>5</v>
      </c>
      <c r="B10" s="21" t="s">
        <v>167</v>
      </c>
      <c r="C10" s="38">
        <v>19</v>
      </c>
      <c r="D10" s="38">
        <v>11</v>
      </c>
      <c r="E10" s="38">
        <v>8</v>
      </c>
      <c r="F10" s="38">
        <v>8</v>
      </c>
      <c r="G10" s="38">
        <v>9</v>
      </c>
      <c r="H10" s="38">
        <v>10</v>
      </c>
      <c r="I10" s="38">
        <v>8</v>
      </c>
      <c r="J10" s="38">
        <v>9</v>
      </c>
      <c r="K10" s="38">
        <v>12</v>
      </c>
      <c r="L10" s="38">
        <v>7</v>
      </c>
      <c r="M10" s="38">
        <v>4</v>
      </c>
      <c r="N10" s="38"/>
      <c r="O10" s="24">
        <f t="shared" si="0"/>
        <v>105</v>
      </c>
      <c r="P10" s="178" t="s">
        <v>160</v>
      </c>
      <c r="Q10" s="89">
        <f t="shared" si="1"/>
        <v>38</v>
      </c>
    </row>
    <row r="11" spans="1:17" ht="15.75" customHeight="1">
      <c r="A11" s="65">
        <v>6</v>
      </c>
      <c r="B11" s="21">
        <v>12</v>
      </c>
      <c r="C11" s="38">
        <v>16</v>
      </c>
      <c r="D11" s="38">
        <v>9</v>
      </c>
      <c r="E11" s="38">
        <v>7</v>
      </c>
      <c r="F11" s="38">
        <v>8</v>
      </c>
      <c r="G11" s="38">
        <v>14</v>
      </c>
      <c r="H11" s="38">
        <v>10</v>
      </c>
      <c r="I11" s="38">
        <v>10</v>
      </c>
      <c r="J11" s="38">
        <v>9</v>
      </c>
      <c r="K11" s="38">
        <v>10</v>
      </c>
      <c r="L11" s="38">
        <v>8</v>
      </c>
      <c r="M11" s="38">
        <v>3</v>
      </c>
      <c r="N11" s="38"/>
      <c r="O11" s="24">
        <f t="shared" si="0"/>
        <v>104</v>
      </c>
      <c r="P11" s="130" t="s">
        <v>114</v>
      </c>
      <c r="Q11" s="89">
        <f t="shared" si="1"/>
        <v>32</v>
      </c>
    </row>
    <row r="12" spans="1:17" ht="15.75" customHeight="1">
      <c r="A12" s="65">
        <v>7</v>
      </c>
      <c r="B12" s="21" t="s">
        <v>164</v>
      </c>
      <c r="C12" s="38">
        <v>18</v>
      </c>
      <c r="D12" s="38"/>
      <c r="E12" s="38">
        <v>7</v>
      </c>
      <c r="F12" s="38">
        <v>10</v>
      </c>
      <c r="G12" s="38">
        <v>15</v>
      </c>
      <c r="H12" s="38">
        <v>15</v>
      </c>
      <c r="I12" s="38">
        <v>9</v>
      </c>
      <c r="J12" s="38">
        <v>9</v>
      </c>
      <c r="K12" s="38">
        <v>12</v>
      </c>
      <c r="L12" s="38">
        <v>9</v>
      </c>
      <c r="M12" s="38"/>
      <c r="N12" s="38"/>
      <c r="O12" s="24">
        <f t="shared" si="0"/>
        <v>104</v>
      </c>
      <c r="P12" s="130" t="s">
        <v>160</v>
      </c>
      <c r="Q12" s="89">
        <f t="shared" si="1"/>
        <v>25</v>
      </c>
    </row>
    <row r="13" spans="1:17" ht="15.75" customHeight="1">
      <c r="A13" s="65">
        <v>8</v>
      </c>
      <c r="B13" s="21" t="s">
        <v>165</v>
      </c>
      <c r="C13" s="25">
        <v>18</v>
      </c>
      <c r="D13" s="25"/>
      <c r="E13" s="25">
        <v>9</v>
      </c>
      <c r="F13" s="25">
        <v>10</v>
      </c>
      <c r="G13" s="25">
        <v>9</v>
      </c>
      <c r="H13" s="25">
        <v>15</v>
      </c>
      <c r="I13" s="25">
        <v>9</v>
      </c>
      <c r="J13" s="25">
        <v>9</v>
      </c>
      <c r="K13" s="25">
        <v>13</v>
      </c>
      <c r="L13" s="25">
        <v>12</v>
      </c>
      <c r="M13" s="25"/>
      <c r="N13" s="26"/>
      <c r="O13" s="24">
        <f t="shared" si="0"/>
        <v>104</v>
      </c>
      <c r="P13" s="130" t="s">
        <v>160</v>
      </c>
      <c r="Q13" s="89">
        <f t="shared" si="1"/>
        <v>27</v>
      </c>
    </row>
    <row r="14" spans="1:17" ht="15.75" customHeight="1">
      <c r="A14" s="65">
        <v>9</v>
      </c>
      <c r="B14" s="21">
        <v>122</v>
      </c>
      <c r="C14" s="25">
        <v>17</v>
      </c>
      <c r="D14" s="25"/>
      <c r="E14" s="25">
        <v>6</v>
      </c>
      <c r="F14" s="25">
        <v>9</v>
      </c>
      <c r="G14" s="25">
        <v>12</v>
      </c>
      <c r="H14" s="25">
        <v>13</v>
      </c>
      <c r="I14" s="25">
        <v>9</v>
      </c>
      <c r="J14" s="25">
        <v>9</v>
      </c>
      <c r="K14" s="25">
        <v>12</v>
      </c>
      <c r="L14" s="25">
        <v>9</v>
      </c>
      <c r="M14" s="25"/>
      <c r="N14" s="26"/>
      <c r="O14" s="24">
        <f t="shared" si="0"/>
        <v>96</v>
      </c>
      <c r="P14" s="130" t="s">
        <v>160</v>
      </c>
      <c r="Q14" s="89">
        <f t="shared" si="1"/>
        <v>23</v>
      </c>
    </row>
    <row r="15" spans="1:17" ht="15.75" customHeight="1">
      <c r="A15" s="65">
        <v>10</v>
      </c>
      <c r="B15" s="21" t="s">
        <v>169</v>
      </c>
      <c r="C15" s="38">
        <v>20</v>
      </c>
      <c r="D15" s="38"/>
      <c r="E15" s="38">
        <v>7</v>
      </c>
      <c r="F15" s="38">
        <v>8</v>
      </c>
      <c r="G15" s="38">
        <v>13</v>
      </c>
      <c r="H15" s="38">
        <v>11</v>
      </c>
      <c r="I15" s="38">
        <v>10</v>
      </c>
      <c r="J15" s="38">
        <v>9</v>
      </c>
      <c r="K15" s="38">
        <v>10</v>
      </c>
      <c r="L15" s="38">
        <v>8</v>
      </c>
      <c r="M15" s="38"/>
      <c r="N15" s="38"/>
      <c r="O15" s="24">
        <f t="shared" si="0"/>
        <v>96</v>
      </c>
      <c r="P15" s="178" t="s">
        <v>160</v>
      </c>
      <c r="Q15" s="89">
        <f t="shared" si="1"/>
        <v>27</v>
      </c>
    </row>
    <row r="16" spans="1:17" ht="15.75" customHeight="1">
      <c r="A16" s="65">
        <v>11</v>
      </c>
      <c r="B16" s="21" t="s">
        <v>162</v>
      </c>
      <c r="C16" s="38">
        <v>18</v>
      </c>
      <c r="D16" s="38"/>
      <c r="E16" s="38">
        <v>8</v>
      </c>
      <c r="F16" s="38">
        <v>9</v>
      </c>
      <c r="G16" s="38">
        <v>13</v>
      </c>
      <c r="H16" s="38">
        <v>14</v>
      </c>
      <c r="I16" s="38">
        <v>8</v>
      </c>
      <c r="J16" s="38">
        <v>9</v>
      </c>
      <c r="K16" s="38">
        <v>10</v>
      </c>
      <c r="L16" s="38">
        <v>6</v>
      </c>
      <c r="M16" s="38"/>
      <c r="N16" s="38"/>
      <c r="O16" s="24">
        <f t="shared" si="0"/>
        <v>95</v>
      </c>
      <c r="P16" s="178" t="s">
        <v>160</v>
      </c>
      <c r="Q16" s="89">
        <f t="shared" si="1"/>
        <v>26</v>
      </c>
    </row>
    <row r="17" spans="1:17" ht="15.75" customHeight="1">
      <c r="A17" s="65">
        <v>12</v>
      </c>
      <c r="B17" s="21" t="s">
        <v>166</v>
      </c>
      <c r="C17" s="38">
        <v>17</v>
      </c>
      <c r="D17" s="38"/>
      <c r="E17" s="38">
        <v>7</v>
      </c>
      <c r="F17" s="38">
        <v>9</v>
      </c>
      <c r="G17" s="38">
        <v>12</v>
      </c>
      <c r="H17" s="38">
        <v>13</v>
      </c>
      <c r="I17" s="38">
        <v>9</v>
      </c>
      <c r="J17" s="38">
        <v>10</v>
      </c>
      <c r="K17" s="38">
        <v>10</v>
      </c>
      <c r="L17" s="38">
        <v>7</v>
      </c>
      <c r="M17" s="38"/>
      <c r="N17" s="38"/>
      <c r="O17" s="24">
        <f t="shared" si="0"/>
        <v>94</v>
      </c>
      <c r="P17" s="178" t="s">
        <v>160</v>
      </c>
      <c r="Q17" s="89">
        <f t="shared" si="1"/>
        <v>24</v>
      </c>
    </row>
    <row r="18" spans="1:17" ht="15.75" customHeight="1">
      <c r="A18" s="65">
        <v>13</v>
      </c>
      <c r="B18" s="21">
        <v>139</v>
      </c>
      <c r="C18" s="38">
        <v>19</v>
      </c>
      <c r="D18" s="38"/>
      <c r="E18" s="38">
        <v>7</v>
      </c>
      <c r="F18" s="38">
        <v>10</v>
      </c>
      <c r="G18" s="38"/>
      <c r="H18" s="38">
        <v>13</v>
      </c>
      <c r="I18" s="38">
        <v>9</v>
      </c>
      <c r="J18" s="38">
        <v>10</v>
      </c>
      <c r="K18" s="38">
        <v>14</v>
      </c>
      <c r="L18" s="38">
        <v>9</v>
      </c>
      <c r="M18" s="38"/>
      <c r="N18" s="38"/>
      <c r="O18" s="24">
        <f t="shared" si="0"/>
        <v>91</v>
      </c>
      <c r="P18" s="178" t="s">
        <v>160</v>
      </c>
      <c r="Q18" s="89">
        <f t="shared" si="1"/>
        <v>26</v>
      </c>
    </row>
    <row r="19" spans="1:17" ht="15.75" customHeight="1">
      <c r="A19" s="65">
        <v>14</v>
      </c>
      <c r="B19" s="21">
        <v>21</v>
      </c>
      <c r="C19" s="25">
        <v>14</v>
      </c>
      <c r="D19" s="25"/>
      <c r="E19" s="25">
        <v>8</v>
      </c>
      <c r="F19" s="25">
        <v>9</v>
      </c>
      <c r="G19" s="25">
        <v>10</v>
      </c>
      <c r="H19" s="25">
        <v>12</v>
      </c>
      <c r="I19" s="25">
        <v>9</v>
      </c>
      <c r="J19" s="25">
        <v>9</v>
      </c>
      <c r="K19" s="25">
        <v>9</v>
      </c>
      <c r="L19" s="25">
        <v>10</v>
      </c>
      <c r="M19" s="25"/>
      <c r="N19" s="26"/>
      <c r="O19" s="24">
        <f t="shared" si="0"/>
        <v>90</v>
      </c>
      <c r="P19" s="130" t="s">
        <v>114</v>
      </c>
      <c r="Q19" s="89">
        <f t="shared" si="1"/>
        <v>22</v>
      </c>
    </row>
    <row r="20" spans="1:17" ht="15.75" customHeight="1">
      <c r="A20" s="65">
        <v>15</v>
      </c>
      <c r="B20" s="21">
        <v>211</v>
      </c>
      <c r="C20" s="25">
        <v>15</v>
      </c>
      <c r="D20" s="25"/>
      <c r="E20" s="25"/>
      <c r="F20" s="25">
        <v>7</v>
      </c>
      <c r="G20" s="25">
        <v>10</v>
      </c>
      <c r="H20" s="25">
        <v>9</v>
      </c>
      <c r="I20" s="25">
        <v>9</v>
      </c>
      <c r="J20" s="25">
        <v>8</v>
      </c>
      <c r="K20" s="25">
        <v>9</v>
      </c>
      <c r="L20" s="25">
        <v>7</v>
      </c>
      <c r="M20" s="25"/>
      <c r="N20" s="26"/>
      <c r="O20" s="24">
        <f t="shared" si="0"/>
        <v>74</v>
      </c>
      <c r="P20" s="130" t="s">
        <v>114</v>
      </c>
      <c r="Q20" s="89">
        <f t="shared" si="1"/>
        <v>15</v>
      </c>
    </row>
    <row r="21" spans="1:17" ht="15.75" customHeight="1">
      <c r="A21" s="65">
        <v>16</v>
      </c>
      <c r="B21" s="21">
        <v>172</v>
      </c>
      <c r="C21" s="38">
        <v>17</v>
      </c>
      <c r="D21" s="38"/>
      <c r="E21" s="38">
        <v>6</v>
      </c>
      <c r="F21" s="38">
        <v>6</v>
      </c>
      <c r="G21" s="38"/>
      <c r="H21" s="38">
        <v>9</v>
      </c>
      <c r="I21" s="38">
        <v>6</v>
      </c>
      <c r="J21" s="38">
        <v>9</v>
      </c>
      <c r="K21" s="38">
        <v>10</v>
      </c>
      <c r="L21" s="38">
        <v>6</v>
      </c>
      <c r="M21" s="38"/>
      <c r="N21" s="38"/>
      <c r="O21" s="24">
        <f t="shared" si="0"/>
        <v>69</v>
      </c>
      <c r="P21" s="178" t="s">
        <v>160</v>
      </c>
      <c r="Q21" s="89">
        <f t="shared" si="1"/>
        <v>23</v>
      </c>
    </row>
    <row r="22" spans="1:17" ht="15.75" customHeight="1">
      <c r="A22" s="65">
        <v>17</v>
      </c>
      <c r="B22" s="21">
        <v>46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4">
        <f t="shared" si="0"/>
        <v>0</v>
      </c>
      <c r="P22" s="130" t="s">
        <v>114</v>
      </c>
      <c r="Q22" s="89">
        <f t="shared" si="1"/>
        <v>0</v>
      </c>
    </row>
    <row r="23" spans="1:17" ht="15.75" customHeight="1">
      <c r="A23" s="65">
        <v>18</v>
      </c>
      <c r="B23" s="21">
        <v>95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4">
        <f t="shared" si="0"/>
        <v>0</v>
      </c>
      <c r="P23" s="130" t="s">
        <v>114</v>
      </c>
      <c r="Q23" s="89">
        <f t="shared" si="1"/>
        <v>0</v>
      </c>
    </row>
    <row r="24" spans="1:17" ht="15.75" customHeight="1">
      <c r="A24" s="65">
        <v>19</v>
      </c>
      <c r="B24" s="21">
        <v>37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0"/>
        <v>0</v>
      </c>
      <c r="P24" s="130" t="s">
        <v>114</v>
      </c>
      <c r="Q24" s="89">
        <f t="shared" si="1"/>
        <v>0</v>
      </c>
    </row>
    <row r="25" spans="1:17" ht="15.75" customHeight="1">
      <c r="A25" s="65">
        <v>20</v>
      </c>
      <c r="B25" s="21" t="s">
        <v>163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4">
        <f t="shared" si="0"/>
        <v>0</v>
      </c>
      <c r="P25" s="190" t="s">
        <v>160</v>
      </c>
      <c r="Q25" s="89">
        <f t="shared" si="1"/>
        <v>0</v>
      </c>
    </row>
    <row r="26" spans="1:17" ht="15.75" customHeight="1">
      <c r="A26" s="65">
        <v>21</v>
      </c>
      <c r="B26" s="2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4">
        <f t="shared" si="0"/>
      </c>
      <c r="P26" s="130"/>
      <c r="Q26" s="89">
        <f aca="true" t="shared" si="2" ref="Q26:Q45">SUM(C26:E26)</f>
        <v>0</v>
      </c>
    </row>
    <row r="27" spans="1:17" ht="15.75" customHeight="1">
      <c r="A27" s="65">
        <v>22</v>
      </c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>
        <f t="shared" si="0"/>
      </c>
      <c r="P27" s="178"/>
      <c r="Q27" s="89">
        <f t="shared" si="2"/>
        <v>0</v>
      </c>
    </row>
    <row r="28" spans="1:17" ht="15.75" customHeight="1">
      <c r="A28" s="65">
        <v>23</v>
      </c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0"/>
      </c>
      <c r="P28" s="130"/>
      <c r="Q28" s="89">
        <f t="shared" si="2"/>
        <v>0</v>
      </c>
    </row>
    <row r="29" spans="1:17" ht="15.75" customHeight="1">
      <c r="A29" s="65">
        <v>24</v>
      </c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0"/>
      </c>
      <c r="P29" s="190"/>
      <c r="Q29" s="89">
        <f t="shared" si="2"/>
        <v>0</v>
      </c>
    </row>
    <row r="30" spans="1:17" ht="15.75" customHeight="1">
      <c r="A30" s="65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aca="true" t="shared" si="3" ref="O30:O45">IF(B30="","",SUM(C30:M30)-(N30))</f>
      </c>
      <c r="P30" s="73"/>
      <c r="Q30" s="89">
        <f t="shared" si="2"/>
        <v>0</v>
      </c>
    </row>
    <row r="31" spans="1:17" ht="15.75" customHeight="1">
      <c r="A31" s="65"/>
      <c r="B31" s="2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4">
        <f t="shared" si="3"/>
      </c>
      <c r="P31" s="73"/>
      <c r="Q31" s="89">
        <f t="shared" si="2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3"/>
      </c>
      <c r="P32" s="73"/>
      <c r="Q32" s="89">
        <f t="shared" si="2"/>
        <v>0</v>
      </c>
    </row>
    <row r="33" spans="1:17" ht="15.75" customHeight="1">
      <c r="A33" s="65"/>
      <c r="B33" s="21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4">
        <f t="shared" si="3"/>
      </c>
      <c r="P33" s="73"/>
      <c r="Q33" s="89">
        <f t="shared" si="2"/>
        <v>0</v>
      </c>
    </row>
    <row r="34" spans="1:17" ht="15.75" customHeight="1">
      <c r="A34" s="65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3"/>
      </c>
      <c r="P34" s="73"/>
      <c r="Q34" s="89">
        <f t="shared" si="2"/>
        <v>0</v>
      </c>
    </row>
    <row r="35" spans="1:17" ht="15.75" customHeight="1">
      <c r="A35" s="65"/>
      <c r="B35" s="2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4">
        <f t="shared" si="3"/>
      </c>
      <c r="P35" s="73"/>
      <c r="Q35" s="89">
        <f t="shared" si="2"/>
        <v>0</v>
      </c>
    </row>
    <row r="36" spans="1:17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3"/>
      </c>
      <c r="P36" s="73"/>
      <c r="Q36" s="89">
        <f t="shared" si="2"/>
        <v>0</v>
      </c>
    </row>
    <row r="37" spans="1:17" ht="15.75" customHeight="1">
      <c r="A37" s="65"/>
      <c r="B37" s="2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4">
        <f t="shared" si="3"/>
      </c>
      <c r="P37" s="73"/>
      <c r="Q37" s="89">
        <f t="shared" si="2"/>
        <v>0</v>
      </c>
    </row>
    <row r="38" spans="1:17" ht="15.75" customHeight="1">
      <c r="A38" s="65"/>
      <c r="B38" s="2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4">
        <f t="shared" si="3"/>
      </c>
      <c r="P38" s="73"/>
      <c r="Q38" s="89">
        <f t="shared" si="2"/>
        <v>0</v>
      </c>
    </row>
    <row r="39" spans="1:17" ht="15.75" customHeight="1">
      <c r="A39" s="65"/>
      <c r="B39" s="2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4">
        <f t="shared" si="3"/>
      </c>
      <c r="P39" s="73"/>
      <c r="Q39" s="89">
        <f t="shared" si="2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3"/>
      </c>
      <c r="P40" s="73"/>
      <c r="Q40" s="89">
        <f t="shared" si="2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3"/>
      </c>
      <c r="P41" s="73"/>
      <c r="Q41" s="89">
        <f t="shared" si="2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3"/>
      </c>
      <c r="P42" s="73"/>
      <c r="Q42" s="89">
        <f t="shared" si="2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3"/>
      </c>
      <c r="P43" s="73"/>
      <c r="Q43" s="89">
        <f t="shared" si="2"/>
        <v>0</v>
      </c>
    </row>
    <row r="44" spans="1:17" ht="15.75" customHeight="1">
      <c r="A44" s="65"/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4">
        <f t="shared" si="3"/>
      </c>
      <c r="P44" s="73"/>
      <c r="Q44" s="89">
        <f t="shared" si="2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3"/>
      </c>
      <c r="P45" s="73"/>
      <c r="Q45" s="89">
        <f t="shared" si="2"/>
        <v>0</v>
      </c>
    </row>
  </sheetData>
  <sheetProtection/>
  <mergeCells count="25">
    <mergeCell ref="A1:C1"/>
    <mergeCell ref="D1:K1"/>
    <mergeCell ref="A2:C2"/>
    <mergeCell ref="D2:F2"/>
    <mergeCell ref="G2:I2"/>
    <mergeCell ref="J2:K2"/>
    <mergeCell ref="K3:L3"/>
    <mergeCell ref="T2:T3"/>
    <mergeCell ref="M3:N4"/>
    <mergeCell ref="O3:P3"/>
    <mergeCell ref="C4:D4"/>
    <mergeCell ref="B3:B4"/>
    <mergeCell ref="C3:D3"/>
    <mergeCell ref="E3:F4"/>
    <mergeCell ref="G3:H3"/>
    <mergeCell ref="V2:V3"/>
    <mergeCell ref="S9:T9"/>
    <mergeCell ref="G4:H4"/>
    <mergeCell ref="K4:L4"/>
    <mergeCell ref="O4:P4"/>
    <mergeCell ref="R4:R5"/>
    <mergeCell ref="S7:T7"/>
    <mergeCell ref="S8:T8"/>
    <mergeCell ref="R2:R3"/>
    <mergeCell ref="I3:J4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4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B10" sqref="A1:W10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129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/>
      <c r="E2" s="315"/>
      <c r="F2" s="318"/>
      <c r="G2" s="319" t="s">
        <v>64</v>
      </c>
      <c r="H2" s="320"/>
      <c r="I2" s="320"/>
      <c r="J2" s="321" t="s">
        <v>65</v>
      </c>
      <c r="K2" s="322"/>
      <c r="L2" s="180"/>
      <c r="M2" s="181" t="s">
        <v>46</v>
      </c>
      <c r="N2" s="182"/>
      <c r="O2" s="182" t="s">
        <v>47</v>
      </c>
      <c r="P2" s="183">
        <v>16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282</v>
      </c>
      <c r="T3" s="277"/>
      <c r="U3" s="91">
        <f>SUM(O6:O13)</f>
        <v>282</v>
      </c>
      <c r="V3" s="277"/>
      <c r="W3" s="91">
        <f>SUM(O6:O11)</f>
        <v>282</v>
      </c>
    </row>
    <row r="4" spans="2:21" ht="23.25" customHeight="1">
      <c r="B4" s="293"/>
      <c r="C4" s="280">
        <v>19</v>
      </c>
      <c r="D4" s="281"/>
      <c r="E4" s="298"/>
      <c r="F4" s="282"/>
      <c r="G4" s="282">
        <v>43</v>
      </c>
      <c r="H4" s="283"/>
      <c r="I4" s="303"/>
      <c r="J4" s="304"/>
      <c r="K4" s="284">
        <v>20</v>
      </c>
      <c r="L4" s="285"/>
      <c r="M4" s="309"/>
      <c r="N4" s="310"/>
      <c r="O4" s="286">
        <v>46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36"/>
      <c r="T5" s="291"/>
      <c r="U5" s="136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4</v>
      </c>
      <c r="C6" s="38">
        <v>16</v>
      </c>
      <c r="D6" s="38">
        <v>10</v>
      </c>
      <c r="E6" s="38"/>
      <c r="F6" s="38">
        <v>9</v>
      </c>
      <c r="G6" s="38"/>
      <c r="H6" s="38">
        <v>16</v>
      </c>
      <c r="I6" s="38">
        <v>8</v>
      </c>
      <c r="J6" s="38">
        <v>12</v>
      </c>
      <c r="K6" s="38">
        <v>12</v>
      </c>
      <c r="L6" s="38">
        <v>8</v>
      </c>
      <c r="M6" s="38"/>
      <c r="N6" s="38"/>
      <c r="O6" s="24">
        <f aca="true" t="shared" si="0" ref="O6:O45">IF(B6="","",SUM(C6:M6)-(N6))</f>
        <v>91</v>
      </c>
      <c r="P6" s="130"/>
      <c r="Q6" s="89">
        <f aca="true" t="shared" si="1" ref="Q6:Q45">SUM(C6:E6)</f>
        <v>26</v>
      </c>
    </row>
    <row r="7" spans="1:22" ht="15.75" customHeight="1">
      <c r="A7" s="65">
        <v>2</v>
      </c>
      <c r="B7" s="21">
        <v>1</v>
      </c>
      <c r="C7" s="25">
        <v>16</v>
      </c>
      <c r="D7" s="25">
        <v>10</v>
      </c>
      <c r="E7" s="25">
        <v>7</v>
      </c>
      <c r="F7" s="25">
        <v>9</v>
      </c>
      <c r="G7" s="25">
        <v>10</v>
      </c>
      <c r="H7" s="25">
        <v>12</v>
      </c>
      <c r="I7" s="25">
        <v>9</v>
      </c>
      <c r="J7" s="25">
        <v>10</v>
      </c>
      <c r="K7" s="25">
        <v>10</v>
      </c>
      <c r="L7" s="25">
        <v>7</v>
      </c>
      <c r="M7" s="25">
        <v>3</v>
      </c>
      <c r="N7" s="26"/>
      <c r="O7" s="24">
        <f t="shared" si="0"/>
        <v>103</v>
      </c>
      <c r="P7" s="130"/>
      <c r="Q7" s="89">
        <f t="shared" si="1"/>
        <v>33</v>
      </c>
      <c r="S7" s="278" t="s">
        <v>89</v>
      </c>
      <c r="T7" s="279"/>
      <c r="U7" s="186" t="s">
        <v>92</v>
      </c>
      <c r="V7" s="187">
        <v>80</v>
      </c>
    </row>
    <row r="8" spans="1:22" ht="15.75" customHeight="1">
      <c r="A8" s="65">
        <v>3</v>
      </c>
      <c r="B8" s="21">
        <v>21</v>
      </c>
      <c r="C8" s="38">
        <v>14</v>
      </c>
      <c r="D8" s="38"/>
      <c r="E8" s="38">
        <v>7</v>
      </c>
      <c r="F8" s="38">
        <v>8</v>
      </c>
      <c r="G8" s="38">
        <v>9</v>
      </c>
      <c r="H8" s="38">
        <v>15</v>
      </c>
      <c r="I8" s="38">
        <v>8</v>
      </c>
      <c r="J8" s="38">
        <v>9</v>
      </c>
      <c r="K8" s="38">
        <v>10</v>
      </c>
      <c r="L8" s="38">
        <v>8</v>
      </c>
      <c r="M8" s="38"/>
      <c r="N8" s="38"/>
      <c r="O8" s="24">
        <f t="shared" si="0"/>
        <v>88</v>
      </c>
      <c r="P8" s="130"/>
      <c r="Q8" s="89">
        <f t="shared" si="1"/>
        <v>21</v>
      </c>
      <c r="S8" s="278" t="s">
        <v>90</v>
      </c>
      <c r="T8" s="279"/>
      <c r="U8" s="186" t="s">
        <v>92</v>
      </c>
      <c r="V8" s="187" t="s">
        <v>253</v>
      </c>
    </row>
    <row r="9" spans="1:22" ht="15.75" customHeight="1">
      <c r="A9" s="65">
        <v>4</v>
      </c>
      <c r="B9" s="21">
        <v>27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4">
        <f t="shared" si="0"/>
        <v>0</v>
      </c>
      <c r="P9" s="130"/>
      <c r="Q9" s="89">
        <f t="shared" si="1"/>
        <v>0</v>
      </c>
      <c r="S9" s="278" t="s">
        <v>91</v>
      </c>
      <c r="T9" s="279"/>
      <c r="U9" s="186" t="s">
        <v>92</v>
      </c>
      <c r="V9" s="187" t="s">
        <v>253</v>
      </c>
    </row>
    <row r="10" spans="1:17" ht="15.75" customHeight="1">
      <c r="A10" s="65">
        <v>5</v>
      </c>
      <c r="B10" s="2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4">
        <f t="shared" si="0"/>
      </c>
      <c r="P10" s="130"/>
      <c r="Q10" s="89">
        <f t="shared" si="1"/>
        <v>0</v>
      </c>
    </row>
    <row r="11" spans="1:17" ht="15.75" customHeight="1">
      <c r="A11" s="65">
        <v>6</v>
      </c>
      <c r="B11" s="2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4">
        <f t="shared" si="0"/>
      </c>
      <c r="P11" s="130"/>
      <c r="Q11" s="89">
        <f t="shared" si="1"/>
        <v>0</v>
      </c>
    </row>
    <row r="12" spans="1:17" ht="15.75" customHeight="1">
      <c r="A12" s="65">
        <v>7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4">
        <f t="shared" si="0"/>
      </c>
      <c r="P12" s="130"/>
      <c r="Q12" s="89">
        <f t="shared" si="1"/>
        <v>0</v>
      </c>
    </row>
    <row r="13" spans="1:17" ht="15.75" customHeight="1">
      <c r="A13" s="65">
        <v>8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0"/>
      </c>
      <c r="P13" s="130"/>
      <c r="Q13" s="89">
        <f t="shared" si="1"/>
        <v>0</v>
      </c>
    </row>
    <row r="14" spans="1:17" ht="15.75" customHeight="1">
      <c r="A14" s="65">
        <v>9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0"/>
      </c>
      <c r="P14" s="130"/>
      <c r="Q14" s="89">
        <f t="shared" si="1"/>
        <v>0</v>
      </c>
    </row>
    <row r="15" spans="1:17" ht="15.75" customHeight="1">
      <c r="A15" s="65">
        <v>10</v>
      </c>
      <c r="B15" s="2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4">
        <f t="shared" si="0"/>
      </c>
      <c r="P15" s="130"/>
      <c r="Q15" s="89">
        <f t="shared" si="1"/>
        <v>0</v>
      </c>
    </row>
    <row r="16" spans="1:17" ht="15.75" customHeight="1">
      <c r="A16" s="65">
        <v>11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0"/>
      </c>
      <c r="P16" s="130"/>
      <c r="Q16" s="89">
        <f t="shared" si="1"/>
        <v>0</v>
      </c>
    </row>
    <row r="17" spans="1:17" ht="15.75" customHeight="1">
      <c r="A17" s="65">
        <v>12</v>
      </c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0"/>
      </c>
      <c r="P17" s="130"/>
      <c r="Q17" s="89">
        <f t="shared" si="1"/>
        <v>0</v>
      </c>
    </row>
    <row r="18" spans="1:17" ht="15.75" customHeight="1">
      <c r="A18" s="65">
        <v>13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0"/>
      </c>
      <c r="P18" s="130"/>
      <c r="Q18" s="89">
        <f t="shared" si="1"/>
        <v>0</v>
      </c>
    </row>
    <row r="19" spans="1:17" ht="15.75" customHeight="1">
      <c r="A19" s="65">
        <v>14</v>
      </c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0"/>
      </c>
      <c r="P19" s="130"/>
      <c r="Q19" s="89">
        <f t="shared" si="1"/>
        <v>0</v>
      </c>
    </row>
    <row r="20" spans="1:17" ht="15.75" customHeight="1">
      <c r="A20" s="65">
        <v>15</v>
      </c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0"/>
      </c>
      <c r="P20" s="130"/>
      <c r="Q20" s="89">
        <f t="shared" si="1"/>
        <v>0</v>
      </c>
    </row>
    <row r="21" spans="1:17" ht="15.75" customHeight="1">
      <c r="A21" s="65">
        <v>16</v>
      </c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4">
        <f t="shared" si="0"/>
      </c>
      <c r="P21" s="130"/>
      <c r="Q21" s="89">
        <f t="shared" si="1"/>
        <v>0</v>
      </c>
    </row>
    <row r="22" spans="1:17" ht="15.75" customHeight="1">
      <c r="A22" s="65">
        <v>17</v>
      </c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4">
        <f t="shared" si="0"/>
      </c>
      <c r="P22" s="130"/>
      <c r="Q22" s="89">
        <f t="shared" si="1"/>
        <v>0</v>
      </c>
    </row>
    <row r="23" spans="1:17" ht="15.75" customHeight="1">
      <c r="A23" s="65">
        <v>18</v>
      </c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0"/>
      </c>
      <c r="P23" s="130"/>
      <c r="Q23" s="89">
        <f t="shared" si="1"/>
        <v>0</v>
      </c>
    </row>
    <row r="24" spans="1:17" ht="15.75" customHeight="1">
      <c r="A24" s="65">
        <v>19</v>
      </c>
      <c r="B24" s="2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4">
        <f t="shared" si="0"/>
      </c>
      <c r="P24" s="130"/>
      <c r="Q24" s="89">
        <f t="shared" si="1"/>
        <v>0</v>
      </c>
    </row>
    <row r="25" spans="1:17" ht="15.75" customHeight="1">
      <c r="A25" s="65">
        <v>20</v>
      </c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0"/>
      </c>
      <c r="P25" s="130"/>
      <c r="Q25" s="89">
        <f t="shared" si="1"/>
        <v>0</v>
      </c>
    </row>
    <row r="26" spans="1:17" ht="15.75" customHeight="1">
      <c r="A26" s="65">
        <v>21</v>
      </c>
      <c r="B26" s="2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4">
        <f t="shared" si="0"/>
      </c>
      <c r="P26" s="178"/>
      <c r="Q26" s="89">
        <f t="shared" si="1"/>
        <v>0</v>
      </c>
    </row>
    <row r="27" spans="1:17" ht="15.75" customHeight="1">
      <c r="A27" s="65">
        <v>22</v>
      </c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>
        <f t="shared" si="0"/>
      </c>
      <c r="P27" s="178"/>
      <c r="Q27" s="89">
        <f t="shared" si="1"/>
        <v>0</v>
      </c>
    </row>
    <row r="28" spans="1:17" ht="15.75" customHeight="1">
      <c r="A28" s="65">
        <v>23</v>
      </c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0"/>
      </c>
      <c r="P28" s="130"/>
      <c r="Q28" s="89">
        <f t="shared" si="1"/>
        <v>0</v>
      </c>
    </row>
    <row r="29" spans="1:17" ht="15.75" customHeight="1">
      <c r="A29" s="65">
        <v>24</v>
      </c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0"/>
      </c>
      <c r="P29" s="130"/>
      <c r="Q29" s="89">
        <f t="shared" si="1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0"/>
      </c>
      <c r="P30" s="178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0"/>
      </c>
      <c r="P31" s="178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0"/>
      </c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0"/>
      </c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0"/>
      </c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0"/>
      </c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0"/>
      </c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0"/>
      </c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0"/>
      </c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0"/>
      </c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0"/>
      </c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0"/>
      </c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0"/>
      </c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0"/>
      </c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0"/>
      </c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0"/>
      </c>
      <c r="P45" s="130"/>
      <c r="Q45" s="89">
        <f t="shared" si="1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V2:V3"/>
    <mergeCell ref="B3:B4"/>
    <mergeCell ref="C3:D3"/>
    <mergeCell ref="E3:F4"/>
    <mergeCell ref="G3:H3"/>
    <mergeCell ref="I3:J4"/>
    <mergeCell ref="K3:L3"/>
    <mergeCell ref="M3:N4"/>
    <mergeCell ref="T4:T5"/>
    <mergeCell ref="S7:T7"/>
    <mergeCell ref="S8:T8"/>
    <mergeCell ref="S9:T9"/>
    <mergeCell ref="O3:P3"/>
    <mergeCell ref="C4:D4"/>
    <mergeCell ref="G4:H4"/>
    <mergeCell ref="K4:L4"/>
    <mergeCell ref="O4:P4"/>
    <mergeCell ref="R4:R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60" zoomScaleNormal="60" zoomScalePageLayoutView="0" workbookViewId="0" topLeftCell="A1">
      <selection activeCell="X22" sqref="X22"/>
    </sheetView>
  </sheetViews>
  <sheetFormatPr defaultColWidth="9.140625" defaultRowHeight="12.75"/>
  <cols>
    <col min="1" max="5" width="9.140625" style="111" customWidth="1"/>
    <col min="6" max="6" width="29.421875" style="111" customWidth="1"/>
    <col min="7" max="7" width="16.28125" style="111" customWidth="1"/>
    <col min="8" max="8" width="12.7109375" style="111" customWidth="1"/>
    <col min="9" max="9" width="3.00390625" style="111" customWidth="1"/>
    <col min="10" max="12" width="9.140625" style="111" customWidth="1"/>
    <col min="13" max="13" width="25.00390625" style="111" customWidth="1"/>
    <col min="14" max="19" width="9.140625" style="111" customWidth="1"/>
    <col min="20" max="20" width="19.421875" style="111" customWidth="1"/>
    <col min="21" max="16384" width="9.140625" style="111" customWidth="1"/>
  </cols>
  <sheetData>
    <row r="1" spans="1:13" ht="30">
      <c r="A1" s="224" t="s">
        <v>97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2:7" ht="9.75" customHeight="1">
      <c r="B2" s="112"/>
      <c r="C2" s="113"/>
      <c r="D2" s="113"/>
      <c r="E2" s="113"/>
      <c r="F2" s="113"/>
      <c r="G2" s="113"/>
    </row>
    <row r="3" spans="1:7" ht="30">
      <c r="A3" s="148" t="s">
        <v>103</v>
      </c>
      <c r="B3" s="149"/>
      <c r="C3" s="150"/>
      <c r="D3" s="150"/>
      <c r="E3" s="150"/>
      <c r="F3" s="150"/>
      <c r="G3" s="113"/>
    </row>
    <row r="4" spans="8:13" s="114" customFormat="1" ht="24.75" customHeight="1" thickBot="1">
      <c r="H4" s="115" t="s">
        <v>51</v>
      </c>
      <c r="I4" s="115"/>
      <c r="J4" s="226" t="s">
        <v>50</v>
      </c>
      <c r="K4" s="227"/>
      <c r="L4" s="227"/>
      <c r="M4" s="227"/>
    </row>
    <row r="5" spans="1:20" s="116" customFormat="1" ht="23.25" thickBot="1">
      <c r="A5" s="228" t="s">
        <v>96</v>
      </c>
      <c r="B5" s="229"/>
      <c r="C5" s="229"/>
      <c r="D5" s="229"/>
      <c r="E5" s="229"/>
      <c r="F5" s="229"/>
      <c r="G5" s="229"/>
      <c r="H5" s="159">
        <v>121</v>
      </c>
      <c r="I5" s="159"/>
      <c r="J5" s="230" t="s">
        <v>247</v>
      </c>
      <c r="K5" s="230"/>
      <c r="L5" s="230"/>
      <c r="M5" s="230"/>
      <c r="N5" s="233" t="s">
        <v>104</v>
      </c>
      <c r="O5" s="233"/>
      <c r="P5" s="233"/>
      <c r="Q5" s="233"/>
      <c r="R5" s="233"/>
      <c r="S5" s="233"/>
      <c r="T5" s="233"/>
    </row>
    <row r="6" spans="8:13" s="116" customFormat="1" ht="10.5" customHeight="1" thickBot="1">
      <c r="H6" s="117"/>
      <c r="I6" s="117"/>
      <c r="J6" s="117"/>
      <c r="K6" s="118"/>
      <c r="L6" s="118"/>
      <c r="M6" s="118"/>
    </row>
    <row r="7" spans="1:20" s="116" customFormat="1" ht="23.25" thickBot="1">
      <c r="A7" s="221" t="s">
        <v>98</v>
      </c>
      <c r="B7" s="222"/>
      <c r="C7" s="222"/>
      <c r="D7" s="222"/>
      <c r="E7" s="222"/>
      <c r="F7" s="222"/>
      <c r="G7" s="222"/>
      <c r="H7" s="158">
        <v>139</v>
      </c>
      <c r="I7" s="158"/>
      <c r="J7" s="223" t="s">
        <v>132</v>
      </c>
      <c r="K7" s="223"/>
      <c r="L7" s="223"/>
      <c r="M7" s="223"/>
      <c r="N7" s="234"/>
      <c r="O7" s="234"/>
      <c r="P7" s="234"/>
      <c r="Q7" s="234"/>
      <c r="R7" s="234"/>
      <c r="S7" s="234"/>
      <c r="T7" s="234"/>
    </row>
    <row r="8" spans="1:20" s="116" customFormat="1" ht="10.5" customHeight="1" thickBot="1">
      <c r="A8" s="120"/>
      <c r="B8" s="120"/>
      <c r="C8" s="120"/>
      <c r="D8" s="120"/>
      <c r="E8" s="120"/>
      <c r="F8" s="120"/>
      <c r="G8" s="120"/>
      <c r="H8" s="161"/>
      <c r="I8" s="161"/>
      <c r="J8" s="161"/>
      <c r="K8" s="161"/>
      <c r="L8" s="161"/>
      <c r="M8" s="161"/>
      <c r="N8" s="151"/>
      <c r="O8" s="151"/>
      <c r="P8" s="151"/>
      <c r="Q8" s="151"/>
      <c r="R8" s="151"/>
      <c r="S8" s="151"/>
      <c r="T8" s="151"/>
    </row>
    <row r="9" spans="1:20" s="116" customFormat="1" ht="23.25" thickBot="1">
      <c r="A9" s="221" t="s">
        <v>99</v>
      </c>
      <c r="B9" s="222"/>
      <c r="C9" s="222"/>
      <c r="D9" s="222"/>
      <c r="E9" s="222"/>
      <c r="F9" s="222"/>
      <c r="G9" s="222"/>
      <c r="H9" s="158">
        <v>86</v>
      </c>
      <c r="I9" s="158"/>
      <c r="J9" s="223" t="s">
        <v>132</v>
      </c>
      <c r="K9" s="223"/>
      <c r="L9" s="223"/>
      <c r="M9" s="223"/>
      <c r="N9" s="234"/>
      <c r="O9" s="234"/>
      <c r="P9" s="234"/>
      <c r="Q9" s="234"/>
      <c r="R9" s="234"/>
      <c r="S9" s="234"/>
      <c r="T9" s="234"/>
    </row>
    <row r="10" spans="1:20" s="116" customFormat="1" ht="10.5" customHeight="1" thickBot="1">
      <c r="A10" s="120"/>
      <c r="B10" s="120"/>
      <c r="C10" s="120"/>
      <c r="D10" s="120"/>
      <c r="E10" s="120"/>
      <c r="F10" s="120"/>
      <c r="G10" s="120"/>
      <c r="H10" s="121"/>
      <c r="I10" s="121"/>
      <c r="J10" s="121"/>
      <c r="K10" s="121"/>
      <c r="L10" s="121"/>
      <c r="M10" s="121"/>
      <c r="N10" s="151"/>
      <c r="O10" s="151"/>
      <c r="P10" s="151"/>
      <c r="Q10" s="151"/>
      <c r="R10" s="151"/>
      <c r="S10" s="151"/>
      <c r="T10" s="151"/>
    </row>
    <row r="11" spans="1:20" s="116" customFormat="1" ht="23.25" thickBot="1">
      <c r="A11" s="221" t="s">
        <v>100</v>
      </c>
      <c r="B11" s="222"/>
      <c r="C11" s="222"/>
      <c r="D11" s="222"/>
      <c r="E11" s="222"/>
      <c r="F11" s="222"/>
      <c r="G11" s="222"/>
      <c r="H11" s="158">
        <v>42</v>
      </c>
      <c r="I11" s="158"/>
      <c r="J11" s="223" t="s">
        <v>247</v>
      </c>
      <c r="K11" s="223"/>
      <c r="L11" s="223"/>
      <c r="M11" s="223"/>
      <c r="N11" s="234"/>
      <c r="O11" s="234"/>
      <c r="P11" s="234"/>
      <c r="Q11" s="234"/>
      <c r="R11" s="234"/>
      <c r="S11" s="234"/>
      <c r="T11" s="234"/>
    </row>
    <row r="12" spans="8:13" s="116" customFormat="1" ht="10.5" customHeight="1" thickBot="1">
      <c r="H12" s="117"/>
      <c r="I12" s="117"/>
      <c r="J12" s="117"/>
      <c r="K12" s="118"/>
      <c r="L12" s="118"/>
      <c r="M12" s="118"/>
    </row>
    <row r="13" spans="1:20" s="116" customFormat="1" ht="23.25" thickBot="1">
      <c r="A13" s="221" t="s">
        <v>107</v>
      </c>
      <c r="B13" s="222"/>
      <c r="C13" s="222"/>
      <c r="D13" s="222"/>
      <c r="E13" s="222"/>
      <c r="F13" s="222"/>
      <c r="G13" s="222"/>
      <c r="H13" s="158">
        <v>138</v>
      </c>
      <c r="I13" s="158"/>
      <c r="J13" s="223" t="s">
        <v>243</v>
      </c>
      <c r="K13" s="223"/>
      <c r="L13" s="223"/>
      <c r="M13" s="223"/>
      <c r="N13" s="234"/>
      <c r="O13" s="234"/>
      <c r="P13" s="234"/>
      <c r="Q13" s="234"/>
      <c r="R13" s="234"/>
      <c r="S13" s="234"/>
      <c r="T13" s="234"/>
    </row>
    <row r="14" spans="1:20" s="116" customFormat="1" ht="10.5" customHeight="1" thickBot="1">
      <c r="A14" s="120"/>
      <c r="B14" s="120"/>
      <c r="C14" s="120"/>
      <c r="D14" s="120"/>
      <c r="E14" s="120"/>
      <c r="F14" s="120"/>
      <c r="G14" s="120"/>
      <c r="H14" s="121"/>
      <c r="I14" s="121"/>
      <c r="J14" s="121"/>
      <c r="K14" s="121"/>
      <c r="L14" s="121"/>
      <c r="M14" s="121"/>
      <c r="N14" s="151"/>
      <c r="O14" s="151"/>
      <c r="P14" s="151"/>
      <c r="Q14" s="151"/>
      <c r="R14" s="151"/>
      <c r="S14" s="151"/>
      <c r="T14" s="151"/>
    </row>
    <row r="15" spans="1:20" s="116" customFormat="1" ht="23.25" thickBot="1">
      <c r="A15" s="221" t="s">
        <v>108</v>
      </c>
      <c r="B15" s="222"/>
      <c r="C15" s="222"/>
      <c r="D15" s="222"/>
      <c r="E15" s="222"/>
      <c r="F15" s="222"/>
      <c r="G15" s="222"/>
      <c r="H15" s="162">
        <v>91</v>
      </c>
      <c r="I15" s="162"/>
      <c r="J15" s="223" t="s">
        <v>132</v>
      </c>
      <c r="K15" s="223"/>
      <c r="L15" s="223"/>
      <c r="M15" s="223"/>
      <c r="N15" s="234"/>
      <c r="O15" s="234"/>
      <c r="P15" s="234"/>
      <c r="Q15" s="234"/>
      <c r="R15" s="234"/>
      <c r="S15" s="234"/>
      <c r="T15" s="234"/>
    </row>
    <row r="16" spans="1:20" s="116" customFormat="1" ht="10.5" customHeight="1" thickBot="1">
      <c r="A16" s="120"/>
      <c r="B16" s="120"/>
      <c r="C16" s="120"/>
      <c r="D16" s="120"/>
      <c r="E16" s="120"/>
      <c r="F16" s="120"/>
      <c r="G16" s="120"/>
      <c r="H16" s="121"/>
      <c r="I16" s="121"/>
      <c r="J16" s="121"/>
      <c r="K16" s="121"/>
      <c r="L16" s="121"/>
      <c r="M16" s="121"/>
      <c r="N16" s="151"/>
      <c r="O16" s="151"/>
      <c r="P16" s="151"/>
      <c r="Q16" s="151"/>
      <c r="R16" s="151"/>
      <c r="S16" s="151"/>
      <c r="T16" s="151"/>
    </row>
    <row r="17" spans="1:20" s="116" customFormat="1" ht="23.25" thickBot="1">
      <c r="A17" s="221" t="s">
        <v>106</v>
      </c>
      <c r="B17" s="222"/>
      <c r="C17" s="222"/>
      <c r="D17" s="222"/>
      <c r="E17" s="222"/>
      <c r="F17" s="222"/>
      <c r="G17" s="222"/>
      <c r="H17" s="158">
        <v>91</v>
      </c>
      <c r="I17" s="158"/>
      <c r="J17" s="237" t="s">
        <v>255</v>
      </c>
      <c r="K17" s="237"/>
      <c r="L17" s="237"/>
      <c r="M17" s="237"/>
      <c r="N17" s="238"/>
      <c r="O17" s="238"/>
      <c r="P17" s="238"/>
      <c r="Q17" s="238"/>
      <c r="R17" s="238"/>
      <c r="S17" s="238"/>
      <c r="T17" s="238"/>
    </row>
    <row r="18" spans="1:20" s="116" customFormat="1" ht="10.5" customHeight="1" thickBot="1">
      <c r="A18" s="120"/>
      <c r="B18" s="120"/>
      <c r="C18" s="120"/>
      <c r="D18" s="120"/>
      <c r="E18" s="120"/>
      <c r="F18" s="120"/>
      <c r="G18" s="120"/>
      <c r="H18" s="121"/>
      <c r="I18" s="121"/>
      <c r="J18" s="121"/>
      <c r="K18" s="121"/>
      <c r="L18" s="121"/>
      <c r="M18" s="121"/>
      <c r="N18" s="151"/>
      <c r="O18" s="151"/>
      <c r="P18" s="151"/>
      <c r="Q18" s="151"/>
      <c r="R18" s="151"/>
      <c r="S18" s="151"/>
      <c r="T18" s="151"/>
    </row>
    <row r="19" spans="1:20" s="116" customFormat="1" ht="23.25" thickBot="1">
      <c r="A19" s="231" t="s">
        <v>105</v>
      </c>
      <c r="B19" s="232"/>
      <c r="C19" s="232"/>
      <c r="D19" s="232"/>
      <c r="E19" s="232"/>
      <c r="F19" s="232"/>
      <c r="G19" s="232"/>
      <c r="H19" s="160">
        <v>92</v>
      </c>
      <c r="I19" s="160"/>
      <c r="J19" s="236" t="s">
        <v>135</v>
      </c>
      <c r="K19" s="236"/>
      <c r="L19" s="236"/>
      <c r="M19" s="236"/>
      <c r="N19" s="239"/>
      <c r="O19" s="239"/>
      <c r="P19" s="239"/>
      <c r="Q19" s="239"/>
      <c r="R19" s="239"/>
      <c r="S19" s="239"/>
      <c r="T19" s="239"/>
    </row>
    <row r="20" spans="1:20" s="116" customFormat="1" ht="10.5" customHeight="1" thickBot="1">
      <c r="A20" s="122"/>
      <c r="B20" s="123"/>
      <c r="C20" s="123"/>
      <c r="D20" s="123"/>
      <c r="E20" s="123"/>
      <c r="F20" s="123"/>
      <c r="G20" s="123"/>
      <c r="H20" s="119"/>
      <c r="I20" s="119"/>
      <c r="J20" s="119"/>
      <c r="K20" s="119"/>
      <c r="L20" s="119"/>
      <c r="M20" s="119"/>
      <c r="N20" s="151"/>
      <c r="O20" s="151"/>
      <c r="P20" s="151"/>
      <c r="Q20" s="151"/>
      <c r="R20" s="151"/>
      <c r="S20" s="151"/>
      <c r="T20" s="151"/>
    </row>
    <row r="21" spans="1:20" s="116" customFormat="1" ht="23.25" thickBot="1">
      <c r="A21" s="231" t="s">
        <v>101</v>
      </c>
      <c r="B21" s="232"/>
      <c r="C21" s="232"/>
      <c r="D21" s="232"/>
      <c r="E21" s="232"/>
      <c r="F21" s="232"/>
      <c r="G21" s="235"/>
      <c r="H21" s="160">
        <v>26</v>
      </c>
      <c r="I21" s="160"/>
      <c r="J21" s="236" t="s">
        <v>247</v>
      </c>
      <c r="K21" s="236"/>
      <c r="L21" s="236"/>
      <c r="M21" s="236"/>
      <c r="N21" s="239"/>
      <c r="O21" s="239"/>
      <c r="P21" s="239"/>
      <c r="Q21" s="239"/>
      <c r="R21" s="239"/>
      <c r="S21" s="239"/>
      <c r="T21" s="239"/>
    </row>
    <row r="22" spans="1:13" s="116" customFormat="1" ht="10.5" customHeight="1">
      <c r="A22" s="120"/>
      <c r="B22" s="120"/>
      <c r="C22" s="120"/>
      <c r="D22" s="120"/>
      <c r="E22" s="120"/>
      <c r="F22" s="120"/>
      <c r="G22" s="124"/>
      <c r="H22" s="121"/>
      <c r="I22" s="121"/>
      <c r="J22" s="121"/>
      <c r="K22" s="121"/>
      <c r="L22" s="121"/>
      <c r="M22" s="121"/>
    </row>
    <row r="23" spans="1:13" s="116" customFormat="1" ht="23.25" thickBot="1">
      <c r="A23" s="148" t="s">
        <v>102</v>
      </c>
      <c r="B23" s="148"/>
      <c r="C23" s="148"/>
      <c r="D23" s="148"/>
      <c r="E23" s="148"/>
      <c r="F23" s="148"/>
      <c r="G23" s="124"/>
      <c r="H23" s="121"/>
      <c r="I23" s="121"/>
      <c r="J23" s="121"/>
      <c r="K23" s="121"/>
      <c r="L23" s="121"/>
      <c r="M23" s="121"/>
    </row>
    <row r="24" spans="1:20" s="116" customFormat="1" ht="23.25" thickBot="1">
      <c r="A24" s="221" t="s">
        <v>118</v>
      </c>
      <c r="B24" s="222"/>
      <c r="C24" s="222"/>
      <c r="D24" s="222"/>
      <c r="E24" s="222"/>
      <c r="F24" s="222"/>
      <c r="G24" s="222"/>
      <c r="H24" s="158">
        <v>1293</v>
      </c>
      <c r="I24" s="158"/>
      <c r="J24" s="223" t="s">
        <v>243</v>
      </c>
      <c r="K24" s="223"/>
      <c r="L24" s="223"/>
      <c r="M24" s="223"/>
      <c r="N24" s="234"/>
      <c r="O24" s="234"/>
      <c r="P24" s="234"/>
      <c r="Q24" s="234"/>
      <c r="R24" s="234"/>
      <c r="S24" s="234"/>
      <c r="T24" s="234"/>
    </row>
    <row r="25" spans="1:20" s="116" customFormat="1" ht="10.5" customHeight="1" thickBot="1">
      <c r="A25" s="120"/>
      <c r="B25" s="120"/>
      <c r="C25" s="120"/>
      <c r="D25" s="120"/>
      <c r="E25" s="120"/>
      <c r="F25" s="120"/>
      <c r="G25" s="120"/>
      <c r="H25" s="121"/>
      <c r="I25" s="121"/>
      <c r="J25" s="121"/>
      <c r="K25" s="121"/>
      <c r="L25" s="121"/>
      <c r="M25" s="121"/>
      <c r="N25" s="151"/>
      <c r="O25" s="151"/>
      <c r="P25" s="151"/>
      <c r="Q25" s="151"/>
      <c r="R25" s="151"/>
      <c r="S25" s="151"/>
      <c r="T25" s="151"/>
    </row>
    <row r="26" spans="1:20" s="116" customFormat="1" ht="23.25" thickBot="1">
      <c r="A26" s="231" t="s">
        <v>119</v>
      </c>
      <c r="B26" s="232"/>
      <c r="C26" s="232"/>
      <c r="D26" s="232"/>
      <c r="E26" s="232"/>
      <c r="F26" s="232"/>
      <c r="G26" s="232"/>
      <c r="H26" s="160">
        <v>901</v>
      </c>
      <c r="I26" s="160"/>
      <c r="J26" s="236" t="s">
        <v>247</v>
      </c>
      <c r="K26" s="236"/>
      <c r="L26" s="236"/>
      <c r="M26" s="236"/>
      <c r="N26" s="239"/>
      <c r="O26" s="239"/>
      <c r="P26" s="239"/>
      <c r="Q26" s="239"/>
      <c r="R26" s="239"/>
      <c r="S26" s="239"/>
      <c r="T26" s="239"/>
    </row>
    <row r="27" spans="1:20" s="116" customFormat="1" ht="10.5" customHeight="1" thickBot="1">
      <c r="A27" s="122"/>
      <c r="B27" s="123"/>
      <c r="C27" s="123"/>
      <c r="D27" s="123"/>
      <c r="E27" s="123"/>
      <c r="F27" s="123"/>
      <c r="G27" s="123"/>
      <c r="H27" s="119"/>
      <c r="I27" s="119"/>
      <c r="J27" s="119"/>
      <c r="K27" s="119"/>
      <c r="L27" s="119"/>
      <c r="M27" s="119"/>
      <c r="N27" s="151"/>
      <c r="O27" s="151"/>
      <c r="P27" s="151"/>
      <c r="Q27" s="151"/>
      <c r="R27" s="151"/>
      <c r="S27" s="151"/>
      <c r="T27" s="151"/>
    </row>
    <row r="28" spans="1:20" s="116" customFormat="1" ht="23.25" thickBot="1">
      <c r="A28" s="231" t="s">
        <v>120</v>
      </c>
      <c r="B28" s="232"/>
      <c r="C28" s="232"/>
      <c r="D28" s="232"/>
      <c r="E28" s="232"/>
      <c r="F28" s="232"/>
      <c r="G28" s="235"/>
      <c r="H28" s="160">
        <v>654</v>
      </c>
      <c r="I28" s="160"/>
      <c r="J28" s="236" t="s">
        <v>132</v>
      </c>
      <c r="K28" s="236"/>
      <c r="L28" s="236"/>
      <c r="M28" s="236"/>
      <c r="N28" s="239"/>
      <c r="O28" s="239"/>
      <c r="P28" s="239"/>
      <c r="Q28" s="239"/>
      <c r="R28" s="239"/>
      <c r="S28" s="239"/>
      <c r="T28" s="239"/>
    </row>
    <row r="29" spans="1:20" s="116" customFormat="1" ht="6.75" customHeight="1">
      <c r="A29" s="163"/>
      <c r="B29" s="163"/>
      <c r="C29" s="163"/>
      <c r="D29" s="163"/>
      <c r="E29" s="163"/>
      <c r="F29" s="163"/>
      <c r="G29" s="164"/>
      <c r="H29" s="165"/>
      <c r="I29" s="165"/>
      <c r="J29" s="165"/>
      <c r="K29" s="165"/>
      <c r="L29" s="165"/>
      <c r="M29" s="165"/>
      <c r="N29" s="166"/>
      <c r="O29" s="166"/>
      <c r="P29" s="166"/>
      <c r="Q29" s="166"/>
      <c r="R29" s="166"/>
      <c r="S29" s="166"/>
      <c r="T29" s="166"/>
    </row>
    <row r="30" spans="1:20" s="116" customFormat="1" ht="6.75" customHeight="1">
      <c r="A30" s="163"/>
      <c r="B30" s="163"/>
      <c r="C30" s="163"/>
      <c r="D30" s="163"/>
      <c r="E30" s="163"/>
      <c r="F30" s="163"/>
      <c r="G30" s="164"/>
      <c r="H30" s="165"/>
      <c r="I30" s="165"/>
      <c r="J30" s="165"/>
      <c r="K30" s="165"/>
      <c r="L30" s="165"/>
      <c r="M30" s="165"/>
      <c r="N30" s="166"/>
      <c r="O30" s="166"/>
      <c r="P30" s="166"/>
      <c r="Q30" s="166"/>
      <c r="R30" s="166"/>
      <c r="S30" s="166"/>
      <c r="T30" s="166"/>
    </row>
    <row r="31" spans="1:20" s="116" customFormat="1" ht="21" customHeight="1">
      <c r="A31" s="116" t="s">
        <v>121</v>
      </c>
      <c r="H31" s="118"/>
      <c r="I31" s="118"/>
      <c r="J31" s="118"/>
      <c r="K31" s="118"/>
      <c r="L31" s="118"/>
      <c r="M31" s="118"/>
      <c r="N31" s="191"/>
      <c r="O31" s="191"/>
      <c r="P31" s="191"/>
      <c r="Q31" s="191"/>
      <c r="R31" s="191"/>
      <c r="S31" s="191"/>
      <c r="T31" s="191"/>
    </row>
    <row r="32" spans="1:13" s="116" customFormat="1" ht="10.5" customHeight="1">
      <c r="A32" s="125"/>
      <c r="B32" s="125"/>
      <c r="C32" s="125"/>
      <c r="D32" s="125"/>
      <c r="E32" s="125"/>
      <c r="F32" s="125"/>
      <c r="G32" s="125"/>
      <c r="H32" s="118"/>
      <c r="I32" s="118"/>
      <c r="J32" s="118"/>
      <c r="K32" s="118"/>
      <c r="L32" s="118"/>
      <c r="M32" s="118"/>
    </row>
    <row r="33" spans="1:13" s="116" customFormat="1" ht="22.5">
      <c r="A33" s="125"/>
      <c r="B33" s="125"/>
      <c r="C33" s="125"/>
      <c r="D33" s="125"/>
      <c r="E33" s="125"/>
      <c r="F33" s="125"/>
      <c r="G33" s="125"/>
      <c r="H33" s="118"/>
      <c r="I33" s="118"/>
      <c r="J33" s="118"/>
      <c r="K33" s="118"/>
      <c r="L33" s="118"/>
      <c r="M33" s="118"/>
    </row>
  </sheetData>
  <sheetProtection/>
  <mergeCells count="37">
    <mergeCell ref="A28:G28"/>
    <mergeCell ref="J28:M28"/>
    <mergeCell ref="N19:T19"/>
    <mergeCell ref="N21:T21"/>
    <mergeCell ref="N26:T26"/>
    <mergeCell ref="N28:T28"/>
    <mergeCell ref="N24:T24"/>
    <mergeCell ref="A26:G26"/>
    <mergeCell ref="J26:M26"/>
    <mergeCell ref="A24:G24"/>
    <mergeCell ref="J15:M15"/>
    <mergeCell ref="N15:T15"/>
    <mergeCell ref="J21:M21"/>
    <mergeCell ref="J19:M19"/>
    <mergeCell ref="A13:G13"/>
    <mergeCell ref="J13:M13"/>
    <mergeCell ref="J17:T17"/>
    <mergeCell ref="J24:M24"/>
    <mergeCell ref="A11:G11"/>
    <mergeCell ref="J11:M11"/>
    <mergeCell ref="A19:G19"/>
    <mergeCell ref="N5:T5"/>
    <mergeCell ref="N7:T7"/>
    <mergeCell ref="N9:T9"/>
    <mergeCell ref="N11:T11"/>
    <mergeCell ref="A21:G21"/>
    <mergeCell ref="N13:T13"/>
    <mergeCell ref="A9:G9"/>
    <mergeCell ref="A17:G17"/>
    <mergeCell ref="J9:M9"/>
    <mergeCell ref="A1:M1"/>
    <mergeCell ref="J4:M4"/>
    <mergeCell ref="A5:G5"/>
    <mergeCell ref="J5:M5"/>
    <mergeCell ref="A7:G7"/>
    <mergeCell ref="J7:M7"/>
    <mergeCell ref="A15:G15"/>
  </mergeCells>
  <printOptions horizontalCentered="1" verticalCentered="1"/>
  <pageMargins left="0.5118110236220472" right="0.31496062992125984" top="0.4724409448818898" bottom="0.5118110236220472" header="0.31496062992125984" footer="0.31496062992125984"/>
  <pageSetup fitToHeight="1" fitToWidth="1" horizontalDpi="600" verticalDpi="600" orientation="landscape" paperSize="9" scale="60" r:id="rId2"/>
  <headerFooter>
    <oddHeader>&amp;L&amp;G&amp;C&amp;"Arial,Grassetto"&amp;12Premiazioni Speciali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A22" sqref="A1:W22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132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133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80"/>
      <c r="M2" s="181" t="s">
        <v>46</v>
      </c>
      <c r="N2" s="182"/>
      <c r="O2" s="182" t="s">
        <v>47</v>
      </c>
      <c r="P2" s="183">
        <v>21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1226</v>
      </c>
      <c r="T3" s="277"/>
      <c r="U3" s="91">
        <f>SUM(O6:O13)</f>
        <v>857</v>
      </c>
      <c r="V3" s="277"/>
      <c r="W3" s="91">
        <f>SUM(O6:O11)</f>
        <v>654</v>
      </c>
    </row>
    <row r="4" spans="2:21" ht="23.25" customHeight="1">
      <c r="B4" s="293"/>
      <c r="C4" s="280">
        <v>67</v>
      </c>
      <c r="D4" s="281"/>
      <c r="E4" s="298"/>
      <c r="F4" s="282"/>
      <c r="G4" s="282">
        <v>87</v>
      </c>
      <c r="H4" s="283"/>
      <c r="I4" s="303"/>
      <c r="J4" s="304"/>
      <c r="K4" s="284">
        <v>91</v>
      </c>
      <c r="L4" s="285"/>
      <c r="M4" s="309"/>
      <c r="N4" s="310"/>
      <c r="O4" s="286">
        <v>116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36"/>
      <c r="T5" s="291"/>
      <c r="U5" s="136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93</v>
      </c>
      <c r="C6" s="38">
        <v>19</v>
      </c>
      <c r="D6" s="38">
        <v>16</v>
      </c>
      <c r="E6" s="38">
        <v>9</v>
      </c>
      <c r="F6" s="38">
        <v>8</v>
      </c>
      <c r="G6" s="38">
        <v>10</v>
      </c>
      <c r="H6" s="38">
        <v>12</v>
      </c>
      <c r="I6" s="38">
        <v>9</v>
      </c>
      <c r="J6" s="38">
        <v>9</v>
      </c>
      <c r="K6" s="38">
        <v>10</v>
      </c>
      <c r="L6" s="38">
        <v>9</v>
      </c>
      <c r="M6" s="38">
        <v>3</v>
      </c>
      <c r="N6" s="38"/>
      <c r="O6" s="24">
        <f aca="true" t="shared" si="0" ref="O6:O21">IF(B6="","",SUM(C6:M6)-(N6))</f>
        <v>114</v>
      </c>
      <c r="P6" s="130" t="s">
        <v>114</v>
      </c>
      <c r="Q6" s="89">
        <f aca="true" t="shared" si="1" ref="Q6:Q45">SUM(C6:E6)</f>
        <v>44</v>
      </c>
    </row>
    <row r="7" spans="1:22" ht="15.75" customHeight="1">
      <c r="A7" s="65">
        <v>2</v>
      </c>
      <c r="B7" s="21">
        <v>66</v>
      </c>
      <c r="C7" s="25">
        <v>18</v>
      </c>
      <c r="D7" s="25">
        <v>9</v>
      </c>
      <c r="E7" s="25">
        <v>6</v>
      </c>
      <c r="F7" s="25">
        <v>10</v>
      </c>
      <c r="G7" s="25">
        <v>12</v>
      </c>
      <c r="H7" s="25">
        <v>14</v>
      </c>
      <c r="I7" s="25">
        <v>9</v>
      </c>
      <c r="J7" s="25">
        <v>9</v>
      </c>
      <c r="K7" s="25">
        <v>12</v>
      </c>
      <c r="L7" s="25">
        <v>9</v>
      </c>
      <c r="M7" s="25">
        <v>3</v>
      </c>
      <c r="N7" s="26"/>
      <c r="O7" s="24">
        <f t="shared" si="0"/>
        <v>111</v>
      </c>
      <c r="P7" s="130" t="s">
        <v>160</v>
      </c>
      <c r="Q7" s="89">
        <f t="shared" si="1"/>
        <v>33</v>
      </c>
      <c r="S7" s="278" t="s">
        <v>89</v>
      </c>
      <c r="T7" s="279"/>
      <c r="U7" s="186" t="s">
        <v>92</v>
      </c>
      <c r="V7" s="187">
        <v>139</v>
      </c>
    </row>
    <row r="8" spans="1:22" ht="15.75" customHeight="1">
      <c r="A8" s="65">
        <v>3</v>
      </c>
      <c r="B8" s="21">
        <v>35</v>
      </c>
      <c r="C8" s="38">
        <v>20</v>
      </c>
      <c r="D8" s="38">
        <v>10</v>
      </c>
      <c r="E8" s="38">
        <v>6</v>
      </c>
      <c r="F8" s="38">
        <v>10</v>
      </c>
      <c r="G8" s="38">
        <v>13</v>
      </c>
      <c r="H8" s="38">
        <v>12</v>
      </c>
      <c r="I8" s="38">
        <v>9</v>
      </c>
      <c r="J8" s="38">
        <v>10</v>
      </c>
      <c r="K8" s="38">
        <v>10</v>
      </c>
      <c r="L8" s="38">
        <v>6</v>
      </c>
      <c r="M8" s="38">
        <v>3</v>
      </c>
      <c r="N8" s="38"/>
      <c r="O8" s="24">
        <f t="shared" si="0"/>
        <v>109</v>
      </c>
      <c r="P8" s="130" t="s">
        <v>160</v>
      </c>
      <c r="Q8" s="89">
        <f t="shared" si="1"/>
        <v>36</v>
      </c>
      <c r="S8" s="278" t="s">
        <v>90</v>
      </c>
      <c r="T8" s="279"/>
      <c r="U8" s="186" t="s">
        <v>92</v>
      </c>
      <c r="V8" s="187">
        <v>86</v>
      </c>
    </row>
    <row r="9" spans="1:22" ht="15.75" customHeight="1">
      <c r="A9" s="65">
        <v>4</v>
      </c>
      <c r="B9" s="21">
        <v>55</v>
      </c>
      <c r="C9" s="25">
        <v>21</v>
      </c>
      <c r="D9" s="25">
        <v>9</v>
      </c>
      <c r="E9" s="25">
        <v>9</v>
      </c>
      <c r="F9" s="25">
        <v>8</v>
      </c>
      <c r="G9" s="25">
        <v>9</v>
      </c>
      <c r="H9" s="25">
        <v>12</v>
      </c>
      <c r="I9" s="25">
        <v>8</v>
      </c>
      <c r="J9" s="25">
        <v>9</v>
      </c>
      <c r="K9" s="25">
        <v>10</v>
      </c>
      <c r="L9" s="25">
        <v>9</v>
      </c>
      <c r="M9" s="25">
        <v>3</v>
      </c>
      <c r="N9" s="26"/>
      <c r="O9" s="24">
        <f t="shared" si="0"/>
        <v>107</v>
      </c>
      <c r="P9" s="130" t="s">
        <v>114</v>
      </c>
      <c r="Q9" s="89">
        <f t="shared" si="1"/>
        <v>39</v>
      </c>
      <c r="S9" s="278" t="s">
        <v>91</v>
      </c>
      <c r="T9" s="279"/>
      <c r="U9" s="186" t="s">
        <v>92</v>
      </c>
      <c r="V9" s="187" t="s">
        <v>253</v>
      </c>
    </row>
    <row r="10" spans="1:17" ht="15.75" customHeight="1">
      <c r="A10" s="65">
        <v>5</v>
      </c>
      <c r="B10" s="21">
        <v>42</v>
      </c>
      <c r="C10" s="25">
        <v>16</v>
      </c>
      <c r="D10" s="25">
        <v>12</v>
      </c>
      <c r="E10" s="25">
        <v>7</v>
      </c>
      <c r="F10" s="25">
        <v>9</v>
      </c>
      <c r="G10" s="25">
        <v>10</v>
      </c>
      <c r="H10" s="25">
        <v>12</v>
      </c>
      <c r="I10" s="25">
        <v>9</v>
      </c>
      <c r="J10" s="25">
        <v>11</v>
      </c>
      <c r="K10" s="25">
        <v>12</v>
      </c>
      <c r="L10" s="25">
        <v>6</v>
      </c>
      <c r="M10" s="25">
        <v>3</v>
      </c>
      <c r="N10" s="26"/>
      <c r="O10" s="24">
        <f t="shared" si="0"/>
        <v>107</v>
      </c>
      <c r="P10" s="130" t="s">
        <v>160</v>
      </c>
      <c r="Q10" s="89">
        <f t="shared" si="1"/>
        <v>35</v>
      </c>
    </row>
    <row r="11" spans="1:17" ht="15.75" customHeight="1">
      <c r="A11" s="65">
        <v>6</v>
      </c>
      <c r="B11" s="21">
        <v>7</v>
      </c>
      <c r="C11" s="38">
        <v>17</v>
      </c>
      <c r="D11" s="38">
        <v>13</v>
      </c>
      <c r="E11" s="38">
        <v>6</v>
      </c>
      <c r="F11" s="38">
        <v>9</v>
      </c>
      <c r="G11" s="38">
        <v>9</v>
      </c>
      <c r="H11" s="38">
        <v>13</v>
      </c>
      <c r="I11" s="38">
        <v>8</v>
      </c>
      <c r="J11" s="38">
        <v>10</v>
      </c>
      <c r="K11" s="38">
        <v>12</v>
      </c>
      <c r="L11" s="38">
        <v>6</v>
      </c>
      <c r="M11" s="38">
        <v>3</v>
      </c>
      <c r="N11" s="38"/>
      <c r="O11" s="24">
        <f t="shared" si="0"/>
        <v>106</v>
      </c>
      <c r="P11" s="130" t="s">
        <v>160</v>
      </c>
      <c r="Q11" s="89">
        <f t="shared" si="1"/>
        <v>36</v>
      </c>
    </row>
    <row r="12" spans="1:17" ht="15.75" customHeight="1">
      <c r="A12" s="65">
        <v>7</v>
      </c>
      <c r="B12" s="21">
        <v>30</v>
      </c>
      <c r="C12" s="25">
        <v>15</v>
      </c>
      <c r="D12" s="25">
        <v>10</v>
      </c>
      <c r="E12" s="25">
        <v>7</v>
      </c>
      <c r="F12" s="25">
        <v>9</v>
      </c>
      <c r="G12" s="25">
        <v>12</v>
      </c>
      <c r="H12" s="25">
        <v>14</v>
      </c>
      <c r="I12" s="25">
        <v>9</v>
      </c>
      <c r="J12" s="25">
        <v>9</v>
      </c>
      <c r="K12" s="25">
        <v>9</v>
      </c>
      <c r="L12" s="25">
        <v>6</v>
      </c>
      <c r="M12" s="25">
        <v>3</v>
      </c>
      <c r="N12" s="26"/>
      <c r="O12" s="24">
        <f t="shared" si="0"/>
        <v>103</v>
      </c>
      <c r="P12" s="130" t="s">
        <v>160</v>
      </c>
      <c r="Q12" s="89">
        <f t="shared" si="1"/>
        <v>32</v>
      </c>
    </row>
    <row r="13" spans="1:17" ht="15.75" customHeight="1">
      <c r="A13" s="65">
        <v>8</v>
      </c>
      <c r="B13" s="21">
        <v>63</v>
      </c>
      <c r="C13" s="25">
        <v>21</v>
      </c>
      <c r="D13" s="25"/>
      <c r="E13" s="25">
        <v>9</v>
      </c>
      <c r="F13" s="25">
        <v>8</v>
      </c>
      <c r="G13" s="25">
        <v>10</v>
      </c>
      <c r="H13" s="25">
        <v>13</v>
      </c>
      <c r="I13" s="25">
        <v>9</v>
      </c>
      <c r="J13" s="25">
        <v>10</v>
      </c>
      <c r="K13" s="25">
        <v>11</v>
      </c>
      <c r="L13" s="25">
        <v>9</v>
      </c>
      <c r="M13" s="25"/>
      <c r="N13" s="26"/>
      <c r="O13" s="24">
        <f t="shared" si="0"/>
        <v>100</v>
      </c>
      <c r="P13" s="130" t="s">
        <v>114</v>
      </c>
      <c r="Q13" s="89">
        <f t="shared" si="1"/>
        <v>30</v>
      </c>
    </row>
    <row r="14" spans="1:17" ht="15.75" customHeight="1">
      <c r="A14" s="65">
        <v>9</v>
      </c>
      <c r="B14" s="21">
        <v>37</v>
      </c>
      <c r="C14" s="25">
        <v>15</v>
      </c>
      <c r="D14" s="25">
        <v>17</v>
      </c>
      <c r="E14" s="25">
        <v>10</v>
      </c>
      <c r="F14" s="25">
        <v>7</v>
      </c>
      <c r="G14" s="25"/>
      <c r="H14" s="25">
        <v>13</v>
      </c>
      <c r="I14" s="25">
        <v>9</v>
      </c>
      <c r="J14" s="25">
        <v>9</v>
      </c>
      <c r="K14" s="25">
        <v>9</v>
      </c>
      <c r="L14" s="25">
        <v>9</v>
      </c>
      <c r="M14" s="25"/>
      <c r="N14" s="26"/>
      <c r="O14" s="24">
        <f t="shared" si="0"/>
        <v>98</v>
      </c>
      <c r="P14" s="130" t="s">
        <v>114</v>
      </c>
      <c r="Q14" s="89">
        <f t="shared" si="1"/>
        <v>42</v>
      </c>
    </row>
    <row r="15" spans="1:17" ht="15.75" customHeight="1">
      <c r="A15" s="65">
        <v>10</v>
      </c>
      <c r="B15" s="21">
        <v>50</v>
      </c>
      <c r="C15" s="38">
        <v>15</v>
      </c>
      <c r="D15" s="38">
        <v>12</v>
      </c>
      <c r="E15" s="38"/>
      <c r="F15" s="38">
        <v>10</v>
      </c>
      <c r="G15" s="38">
        <v>10</v>
      </c>
      <c r="H15" s="38">
        <v>14</v>
      </c>
      <c r="I15" s="38">
        <v>6</v>
      </c>
      <c r="J15" s="38">
        <v>10</v>
      </c>
      <c r="K15" s="38">
        <v>10</v>
      </c>
      <c r="L15" s="38">
        <v>8</v>
      </c>
      <c r="M15" s="38"/>
      <c r="N15" s="38"/>
      <c r="O15" s="24">
        <f t="shared" si="0"/>
        <v>95</v>
      </c>
      <c r="P15" s="130" t="s">
        <v>160</v>
      </c>
      <c r="Q15" s="89">
        <f t="shared" si="1"/>
        <v>27</v>
      </c>
    </row>
    <row r="16" spans="1:17" ht="15.75" customHeight="1">
      <c r="A16" s="65">
        <v>11</v>
      </c>
      <c r="B16" s="21">
        <v>15</v>
      </c>
      <c r="C16" s="25"/>
      <c r="D16" s="25">
        <v>17</v>
      </c>
      <c r="E16" s="25">
        <v>8</v>
      </c>
      <c r="F16" s="25">
        <v>7</v>
      </c>
      <c r="G16" s="25">
        <v>9</v>
      </c>
      <c r="H16" s="25">
        <v>15</v>
      </c>
      <c r="I16" s="25">
        <v>9</v>
      </c>
      <c r="J16" s="25">
        <v>10</v>
      </c>
      <c r="K16" s="25">
        <v>9</v>
      </c>
      <c r="L16" s="25">
        <v>9</v>
      </c>
      <c r="M16" s="25"/>
      <c r="N16" s="26"/>
      <c r="O16" s="24">
        <f t="shared" si="0"/>
        <v>93</v>
      </c>
      <c r="P16" s="130" t="s">
        <v>114</v>
      </c>
      <c r="Q16" s="89">
        <f t="shared" si="1"/>
        <v>25</v>
      </c>
    </row>
    <row r="17" spans="1:17" ht="15.75" customHeight="1">
      <c r="A17" s="65">
        <v>12</v>
      </c>
      <c r="B17" s="21">
        <v>86</v>
      </c>
      <c r="C17" s="38">
        <v>12</v>
      </c>
      <c r="D17" s="38">
        <v>10</v>
      </c>
      <c r="E17" s="38"/>
      <c r="F17" s="38">
        <v>9</v>
      </c>
      <c r="G17" s="38">
        <v>9</v>
      </c>
      <c r="H17" s="38">
        <v>13</v>
      </c>
      <c r="I17" s="38">
        <v>6</v>
      </c>
      <c r="J17" s="38">
        <v>9</v>
      </c>
      <c r="K17" s="38">
        <v>9</v>
      </c>
      <c r="L17" s="38">
        <v>6</v>
      </c>
      <c r="M17" s="38"/>
      <c r="N17" s="38"/>
      <c r="O17" s="24">
        <f t="shared" si="0"/>
        <v>83</v>
      </c>
      <c r="P17" s="130" t="s">
        <v>160</v>
      </c>
      <c r="Q17" s="89">
        <f t="shared" si="1"/>
        <v>22</v>
      </c>
    </row>
    <row r="18" spans="1:17" ht="15.75" customHeight="1">
      <c r="A18" s="65">
        <v>13</v>
      </c>
      <c r="B18" s="21">
        <v>68</v>
      </c>
      <c r="C18" s="25">
        <v>15</v>
      </c>
      <c r="D18" s="25">
        <v>12</v>
      </c>
      <c r="E18" s="25"/>
      <c r="F18" s="25">
        <v>9</v>
      </c>
      <c r="G18" s="25"/>
      <c r="H18" s="25">
        <v>15</v>
      </c>
      <c r="I18" s="25">
        <v>6</v>
      </c>
      <c r="J18" s="25">
        <v>9</v>
      </c>
      <c r="K18" s="25">
        <v>10</v>
      </c>
      <c r="L18" s="25">
        <v>6</v>
      </c>
      <c r="M18" s="25"/>
      <c r="N18" s="26"/>
      <c r="O18" s="24">
        <f t="shared" si="0"/>
        <v>82</v>
      </c>
      <c r="P18" s="130" t="s">
        <v>160</v>
      </c>
      <c r="Q18" s="89">
        <f t="shared" si="1"/>
        <v>27</v>
      </c>
    </row>
    <row r="19" spans="1:17" ht="15.75" customHeight="1">
      <c r="A19" s="65">
        <v>14</v>
      </c>
      <c r="B19" s="21">
        <v>105</v>
      </c>
      <c r="C19" s="38"/>
      <c r="D19" s="38">
        <v>16</v>
      </c>
      <c r="E19" s="38"/>
      <c r="F19" s="38">
        <v>7</v>
      </c>
      <c r="G19" s="38"/>
      <c r="H19" s="38">
        <v>15</v>
      </c>
      <c r="I19" s="38">
        <v>9</v>
      </c>
      <c r="J19" s="38">
        <v>9</v>
      </c>
      <c r="K19" s="38">
        <v>9</v>
      </c>
      <c r="L19" s="38">
        <v>9</v>
      </c>
      <c r="M19" s="38"/>
      <c r="N19" s="38"/>
      <c r="O19" s="24">
        <f t="shared" si="0"/>
        <v>74</v>
      </c>
      <c r="P19" s="130" t="s">
        <v>114</v>
      </c>
      <c r="Q19" s="89">
        <f t="shared" si="1"/>
        <v>16</v>
      </c>
    </row>
    <row r="20" spans="1:17" ht="15.75" customHeight="1">
      <c r="A20" s="65">
        <v>15</v>
      </c>
      <c r="B20" s="21">
        <v>109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0"/>
        <v>0</v>
      </c>
      <c r="P20" s="130" t="s">
        <v>114</v>
      </c>
      <c r="Q20" s="89">
        <f t="shared" si="1"/>
        <v>0</v>
      </c>
    </row>
    <row r="21" spans="1:17" ht="15.75" customHeight="1">
      <c r="A21" s="65">
        <v>16</v>
      </c>
      <c r="B21" s="21">
        <v>106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0"/>
        <v>0</v>
      </c>
      <c r="P21" s="130" t="s">
        <v>114</v>
      </c>
      <c r="Q21" s="89">
        <f t="shared" si="1"/>
        <v>0</v>
      </c>
    </row>
    <row r="22" spans="1:17" ht="15.75" customHeight="1">
      <c r="A22" s="65"/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4"/>
      <c r="P22" s="130"/>
      <c r="Q22" s="89"/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/>
      <c r="P23" s="130"/>
      <c r="Q23" s="89"/>
    </row>
    <row r="24" spans="1:17" ht="15.75" customHeight="1">
      <c r="A24" s="65"/>
      <c r="B24" s="2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4"/>
      <c r="P24" s="130"/>
      <c r="Q24" s="89"/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/>
      <c r="P25" s="130"/>
      <c r="Q25" s="89"/>
    </row>
    <row r="26" spans="1:17" ht="15.75" customHeight="1">
      <c r="A26" s="65"/>
      <c r="B26" s="2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4"/>
      <c r="P26" s="130"/>
      <c r="Q26" s="89"/>
    </row>
    <row r="27" spans="1:17" ht="15.75" customHeight="1">
      <c r="A27" s="65"/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/>
      <c r="P27" s="130"/>
      <c r="Q27" s="89"/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/>
      <c r="P28" s="130"/>
      <c r="Q28" s="89"/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/>
      <c r="P29" s="130"/>
      <c r="Q29" s="89"/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aca="true" t="shared" si="2" ref="O30:O45">IF(B30="","",SUM(C30:M30)-(N30))</f>
      </c>
      <c r="P30" s="178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2"/>
      </c>
      <c r="P31" s="178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2"/>
      </c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2"/>
      </c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2"/>
      </c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2"/>
      </c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2"/>
      </c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2"/>
      </c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130"/>
      <c r="Q45" s="89">
        <f t="shared" si="1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V2:V3"/>
    <mergeCell ref="B3:B4"/>
    <mergeCell ref="C3:D3"/>
    <mergeCell ref="E3:F4"/>
    <mergeCell ref="G3:H3"/>
    <mergeCell ref="I3:J4"/>
    <mergeCell ref="K3:L3"/>
    <mergeCell ref="M3:N4"/>
    <mergeCell ref="T4:T5"/>
    <mergeCell ref="S7:T7"/>
    <mergeCell ref="S8:T8"/>
    <mergeCell ref="S9:T9"/>
    <mergeCell ref="O3:P3"/>
    <mergeCell ref="C4:D4"/>
    <mergeCell ref="G4:H4"/>
    <mergeCell ref="K4:L4"/>
    <mergeCell ref="O4:P4"/>
    <mergeCell ref="R4:R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B22" sqref="A1:W22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130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/>
      <c r="E2" s="315"/>
      <c r="F2" s="318"/>
      <c r="G2" s="319" t="s">
        <v>64</v>
      </c>
      <c r="H2" s="320"/>
      <c r="I2" s="320"/>
      <c r="J2" s="321" t="s">
        <v>65</v>
      </c>
      <c r="K2" s="322"/>
      <c r="L2" s="180"/>
      <c r="M2" s="181" t="s">
        <v>46</v>
      </c>
      <c r="N2" s="182"/>
      <c r="O2" s="182" t="s">
        <v>47</v>
      </c>
      <c r="P2" s="183">
        <v>18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684</v>
      </c>
      <c r="T3" s="277"/>
      <c r="U3" s="91">
        <f>SUM(O6:O13)</f>
        <v>684</v>
      </c>
      <c r="V3" s="277"/>
      <c r="W3" s="91">
        <f>SUM(O6:O11)</f>
        <v>598</v>
      </c>
    </row>
    <row r="4" spans="2:21" ht="23.25" customHeight="1">
      <c r="B4" s="293"/>
      <c r="C4" s="280">
        <v>76</v>
      </c>
      <c r="D4" s="281"/>
      <c r="E4" s="298"/>
      <c r="F4" s="282"/>
      <c r="G4" s="282">
        <v>73</v>
      </c>
      <c r="H4" s="283"/>
      <c r="I4" s="303"/>
      <c r="J4" s="304"/>
      <c r="K4" s="284">
        <v>21</v>
      </c>
      <c r="L4" s="285"/>
      <c r="M4" s="309"/>
      <c r="N4" s="310"/>
      <c r="O4" s="286">
        <v>94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36"/>
      <c r="T5" s="291"/>
      <c r="U5" s="136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4</v>
      </c>
      <c r="C6" s="25">
        <v>16</v>
      </c>
      <c r="D6" s="25">
        <v>11</v>
      </c>
      <c r="E6" s="25">
        <v>8</v>
      </c>
      <c r="F6" s="25">
        <v>7</v>
      </c>
      <c r="G6" s="25">
        <v>11</v>
      </c>
      <c r="H6" s="25">
        <v>12</v>
      </c>
      <c r="I6" s="25">
        <v>9</v>
      </c>
      <c r="J6" s="25">
        <v>9</v>
      </c>
      <c r="K6" s="25">
        <v>9</v>
      </c>
      <c r="L6" s="25">
        <v>12</v>
      </c>
      <c r="M6" s="25">
        <v>3</v>
      </c>
      <c r="N6" s="26"/>
      <c r="O6" s="24">
        <f aca="true" t="shared" si="0" ref="O6:O21">IF(B6="","",SUM(C6:M6)-(N6))</f>
        <v>107</v>
      </c>
      <c r="P6" s="130" t="s">
        <v>114</v>
      </c>
      <c r="Q6" s="89">
        <f aca="true" t="shared" si="1" ref="Q6:Q45">SUM(C6:E6)</f>
        <v>35</v>
      </c>
    </row>
    <row r="7" spans="1:22" ht="15.75" customHeight="1">
      <c r="A7" s="65">
        <v>2</v>
      </c>
      <c r="B7" s="21">
        <v>26</v>
      </c>
      <c r="C7" s="38">
        <v>15</v>
      </c>
      <c r="D7" s="38">
        <v>10</v>
      </c>
      <c r="E7" s="38">
        <v>6</v>
      </c>
      <c r="F7" s="38">
        <v>8</v>
      </c>
      <c r="G7" s="38">
        <v>10</v>
      </c>
      <c r="H7" s="38">
        <v>12</v>
      </c>
      <c r="I7" s="38">
        <v>9</v>
      </c>
      <c r="J7" s="38">
        <v>9</v>
      </c>
      <c r="K7" s="38">
        <v>10</v>
      </c>
      <c r="L7" s="38">
        <v>10</v>
      </c>
      <c r="M7" s="38">
        <v>3</v>
      </c>
      <c r="N7" s="38"/>
      <c r="O7" s="24">
        <f t="shared" si="0"/>
        <v>102</v>
      </c>
      <c r="P7" s="130" t="s">
        <v>114</v>
      </c>
      <c r="Q7" s="89">
        <f t="shared" si="1"/>
        <v>31</v>
      </c>
      <c r="S7" s="278" t="s">
        <v>89</v>
      </c>
      <c r="T7" s="279"/>
      <c r="U7" s="186" t="s">
        <v>92</v>
      </c>
      <c r="V7" s="187" t="s">
        <v>253</v>
      </c>
    </row>
    <row r="8" spans="1:22" ht="15.75" customHeight="1">
      <c r="A8" s="65">
        <v>3</v>
      </c>
      <c r="B8" s="21">
        <v>52</v>
      </c>
      <c r="C8" s="25">
        <v>18</v>
      </c>
      <c r="D8" s="25"/>
      <c r="E8" s="25">
        <v>8</v>
      </c>
      <c r="F8" s="25">
        <v>8</v>
      </c>
      <c r="G8" s="25">
        <v>16</v>
      </c>
      <c r="H8" s="25">
        <v>12</v>
      </c>
      <c r="I8" s="25">
        <v>9</v>
      </c>
      <c r="J8" s="25">
        <v>9</v>
      </c>
      <c r="K8" s="25">
        <v>10</v>
      </c>
      <c r="L8" s="25">
        <v>12</v>
      </c>
      <c r="M8" s="25"/>
      <c r="N8" s="26"/>
      <c r="O8" s="24">
        <f t="shared" si="0"/>
        <v>102</v>
      </c>
      <c r="P8" s="130" t="s">
        <v>114</v>
      </c>
      <c r="Q8" s="89">
        <f t="shared" si="1"/>
        <v>26</v>
      </c>
      <c r="S8" s="278" t="s">
        <v>90</v>
      </c>
      <c r="T8" s="279"/>
      <c r="U8" s="186" t="s">
        <v>92</v>
      </c>
      <c r="V8" s="187">
        <v>47</v>
      </c>
    </row>
    <row r="9" spans="1:22" ht="15.75" customHeight="1">
      <c r="A9" s="65">
        <v>4</v>
      </c>
      <c r="B9" s="21">
        <v>56</v>
      </c>
      <c r="C9" s="25">
        <v>15</v>
      </c>
      <c r="D9" s="25"/>
      <c r="E9" s="25">
        <v>9</v>
      </c>
      <c r="F9" s="25">
        <v>9</v>
      </c>
      <c r="G9" s="25">
        <v>12</v>
      </c>
      <c r="H9" s="25">
        <v>13</v>
      </c>
      <c r="I9" s="25">
        <v>9</v>
      </c>
      <c r="J9" s="25">
        <v>10</v>
      </c>
      <c r="K9" s="25">
        <v>11</v>
      </c>
      <c r="L9" s="25">
        <v>12</v>
      </c>
      <c r="M9" s="25"/>
      <c r="N9" s="26"/>
      <c r="O9" s="24">
        <f t="shared" si="0"/>
        <v>100</v>
      </c>
      <c r="P9" s="130" t="s">
        <v>114</v>
      </c>
      <c r="Q9" s="89">
        <f t="shared" si="1"/>
        <v>24</v>
      </c>
      <c r="S9" s="278" t="s">
        <v>91</v>
      </c>
      <c r="T9" s="279"/>
      <c r="U9" s="186" t="s">
        <v>92</v>
      </c>
      <c r="V9" s="187" t="s">
        <v>253</v>
      </c>
    </row>
    <row r="10" spans="1:17" ht="15.75" customHeight="1">
      <c r="A10" s="65">
        <v>5</v>
      </c>
      <c r="B10" s="21">
        <v>30</v>
      </c>
      <c r="C10" s="25">
        <v>17</v>
      </c>
      <c r="D10" s="25"/>
      <c r="E10" s="25">
        <v>8</v>
      </c>
      <c r="F10" s="25">
        <v>7</v>
      </c>
      <c r="G10" s="25">
        <v>14</v>
      </c>
      <c r="H10" s="25">
        <v>12</v>
      </c>
      <c r="I10" s="25">
        <v>9</v>
      </c>
      <c r="J10" s="25">
        <v>8</v>
      </c>
      <c r="K10" s="25">
        <v>9</v>
      </c>
      <c r="L10" s="25">
        <v>12</v>
      </c>
      <c r="M10" s="25"/>
      <c r="N10" s="26"/>
      <c r="O10" s="24">
        <f t="shared" si="0"/>
        <v>96</v>
      </c>
      <c r="P10" s="130" t="s">
        <v>114</v>
      </c>
      <c r="Q10" s="89">
        <f t="shared" si="1"/>
        <v>25</v>
      </c>
    </row>
    <row r="11" spans="1:17" ht="15.75" customHeight="1">
      <c r="A11" s="65">
        <v>6</v>
      </c>
      <c r="B11" s="21">
        <v>10</v>
      </c>
      <c r="C11" s="38">
        <v>13</v>
      </c>
      <c r="D11" s="38"/>
      <c r="E11" s="38">
        <v>10</v>
      </c>
      <c r="F11" s="38">
        <v>7</v>
      </c>
      <c r="G11" s="38">
        <v>11</v>
      </c>
      <c r="H11" s="38">
        <v>12</v>
      </c>
      <c r="I11" s="38">
        <v>8</v>
      </c>
      <c r="J11" s="38">
        <v>9</v>
      </c>
      <c r="K11" s="38">
        <v>10</v>
      </c>
      <c r="L11" s="38">
        <v>11</v>
      </c>
      <c r="M11" s="38"/>
      <c r="N11" s="38"/>
      <c r="O11" s="24">
        <f t="shared" si="0"/>
        <v>91</v>
      </c>
      <c r="P11" s="130" t="s">
        <v>114</v>
      </c>
      <c r="Q11" s="89">
        <f t="shared" si="1"/>
        <v>23</v>
      </c>
    </row>
    <row r="12" spans="1:17" ht="15.75" customHeight="1">
      <c r="A12" s="65">
        <v>7</v>
      </c>
      <c r="B12" s="21">
        <v>6</v>
      </c>
      <c r="C12" s="38">
        <v>12</v>
      </c>
      <c r="D12" s="38"/>
      <c r="E12" s="38">
        <v>9</v>
      </c>
      <c r="F12" s="38">
        <v>7</v>
      </c>
      <c r="G12" s="38">
        <v>12</v>
      </c>
      <c r="H12" s="38">
        <v>10</v>
      </c>
      <c r="I12" s="38">
        <v>8</v>
      </c>
      <c r="J12" s="38">
        <v>9</v>
      </c>
      <c r="K12" s="38">
        <v>9</v>
      </c>
      <c r="L12" s="38">
        <v>10</v>
      </c>
      <c r="M12" s="38"/>
      <c r="N12" s="38"/>
      <c r="O12" s="24">
        <f t="shared" si="0"/>
        <v>86</v>
      </c>
      <c r="P12" s="130" t="s">
        <v>114</v>
      </c>
      <c r="Q12" s="89">
        <f t="shared" si="1"/>
        <v>21</v>
      </c>
    </row>
    <row r="13" spans="1:17" ht="15.75" customHeight="1">
      <c r="A13" s="65">
        <v>8</v>
      </c>
      <c r="B13" s="21">
        <v>33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4">
        <f t="shared" si="0"/>
        <v>0</v>
      </c>
      <c r="P13" s="130" t="s">
        <v>114</v>
      </c>
      <c r="Q13" s="89">
        <f t="shared" si="1"/>
        <v>0</v>
      </c>
    </row>
    <row r="14" spans="1:17" ht="15.75" customHeight="1">
      <c r="A14" s="65">
        <v>9</v>
      </c>
      <c r="B14" s="21">
        <v>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0"/>
        <v>0</v>
      </c>
      <c r="P14" s="130" t="s">
        <v>114</v>
      </c>
      <c r="Q14" s="89">
        <f t="shared" si="1"/>
        <v>0</v>
      </c>
    </row>
    <row r="15" spans="1:17" ht="15.75" customHeight="1">
      <c r="A15" s="65">
        <v>10</v>
      </c>
      <c r="B15" s="21">
        <v>20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4">
        <f t="shared" si="0"/>
        <v>0</v>
      </c>
      <c r="P15" s="130" t="s">
        <v>114</v>
      </c>
      <c r="Q15" s="89">
        <f t="shared" si="1"/>
        <v>0</v>
      </c>
    </row>
    <row r="16" spans="1:17" ht="15.75" customHeight="1">
      <c r="A16" s="65">
        <v>11</v>
      </c>
      <c r="B16" s="21">
        <v>39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4">
        <f t="shared" si="0"/>
        <v>0</v>
      </c>
      <c r="P16" s="130" t="s">
        <v>114</v>
      </c>
      <c r="Q16" s="89">
        <f t="shared" si="1"/>
        <v>0</v>
      </c>
    </row>
    <row r="17" spans="1:17" ht="15.75" customHeight="1">
      <c r="A17" s="65">
        <v>12</v>
      </c>
      <c r="B17" s="21">
        <v>38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4">
        <f t="shared" si="0"/>
        <v>0</v>
      </c>
      <c r="P17" s="130" t="s">
        <v>114</v>
      </c>
      <c r="Q17" s="89">
        <f t="shared" si="1"/>
        <v>0</v>
      </c>
    </row>
    <row r="18" spans="1:17" ht="15.75" customHeight="1">
      <c r="A18" s="65">
        <v>13</v>
      </c>
      <c r="B18" s="21">
        <v>29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0"/>
        <v>0</v>
      </c>
      <c r="P18" s="130" t="s">
        <v>114</v>
      </c>
      <c r="Q18" s="89">
        <f t="shared" si="1"/>
        <v>0</v>
      </c>
    </row>
    <row r="19" spans="1:17" ht="15.75" customHeight="1">
      <c r="A19" s="65">
        <v>14</v>
      </c>
      <c r="B19" s="21">
        <v>16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0"/>
        <v>0</v>
      </c>
      <c r="P19" s="130" t="s">
        <v>114</v>
      </c>
      <c r="Q19" s="89">
        <f t="shared" si="1"/>
        <v>0</v>
      </c>
    </row>
    <row r="20" spans="1:17" ht="15.75" customHeight="1">
      <c r="A20" s="65">
        <v>15</v>
      </c>
      <c r="B20" s="21">
        <v>27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4">
        <f t="shared" si="0"/>
        <v>0</v>
      </c>
      <c r="P20" s="130" t="s">
        <v>114</v>
      </c>
      <c r="Q20" s="89">
        <f t="shared" si="1"/>
        <v>0</v>
      </c>
    </row>
    <row r="21" spans="1:17" ht="15.75" customHeight="1">
      <c r="A21" s="65">
        <v>16</v>
      </c>
      <c r="B21" s="21">
        <v>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0"/>
        <v>0</v>
      </c>
      <c r="P21" s="130" t="s">
        <v>114</v>
      </c>
      <c r="Q21" s="89">
        <f t="shared" si="1"/>
        <v>0</v>
      </c>
    </row>
    <row r="22" spans="1:17" ht="15.75" customHeight="1">
      <c r="A22" s="65">
        <v>17</v>
      </c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4">
        <f aca="true" t="shared" si="2" ref="O22:O45">IF(B22="","",SUM(C22:M22)-(N22))</f>
      </c>
      <c r="P22" s="130"/>
      <c r="Q22" s="89">
        <f t="shared" si="1"/>
        <v>0</v>
      </c>
    </row>
    <row r="23" spans="1:17" ht="15.75" customHeight="1">
      <c r="A23" s="65">
        <v>18</v>
      </c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2"/>
      </c>
      <c r="P23" s="130"/>
      <c r="Q23" s="89">
        <f t="shared" si="1"/>
        <v>0</v>
      </c>
    </row>
    <row r="24" spans="1:17" ht="15.75" customHeight="1">
      <c r="A24" s="65">
        <v>19</v>
      </c>
      <c r="B24" s="2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4">
        <f t="shared" si="2"/>
      </c>
      <c r="P24" s="130"/>
      <c r="Q24" s="89">
        <f t="shared" si="1"/>
        <v>0</v>
      </c>
    </row>
    <row r="25" spans="1:17" ht="15.75" customHeight="1">
      <c r="A25" s="65">
        <v>20</v>
      </c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2"/>
      </c>
      <c r="P25" s="130"/>
      <c r="Q25" s="89">
        <f t="shared" si="1"/>
        <v>0</v>
      </c>
    </row>
    <row r="26" spans="1:17" ht="15.75" customHeight="1">
      <c r="A26" s="65">
        <v>21</v>
      </c>
      <c r="B26" s="2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4">
        <f t="shared" si="2"/>
      </c>
      <c r="P26" s="178"/>
      <c r="Q26" s="89">
        <f t="shared" si="1"/>
        <v>0</v>
      </c>
    </row>
    <row r="27" spans="1:17" ht="15.75" customHeight="1">
      <c r="A27" s="65">
        <v>22</v>
      </c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>
        <f t="shared" si="2"/>
      </c>
      <c r="P27" s="178"/>
      <c r="Q27" s="89">
        <f t="shared" si="1"/>
        <v>0</v>
      </c>
    </row>
    <row r="28" spans="1:17" ht="15.75" customHeight="1">
      <c r="A28" s="65">
        <v>23</v>
      </c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2"/>
      </c>
      <c r="P28" s="130"/>
      <c r="Q28" s="89">
        <f t="shared" si="1"/>
        <v>0</v>
      </c>
    </row>
    <row r="29" spans="1:17" ht="15.75" customHeight="1">
      <c r="A29" s="65">
        <v>24</v>
      </c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2"/>
      </c>
      <c r="P29" s="130"/>
      <c r="Q29" s="89">
        <f t="shared" si="1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2"/>
      </c>
      <c r="P30" s="178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2"/>
      </c>
      <c r="P31" s="178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2"/>
      </c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2"/>
      </c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2"/>
      </c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2"/>
      </c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2"/>
      </c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2"/>
      </c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130"/>
      <c r="Q45" s="89">
        <f t="shared" si="1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V2:V3"/>
    <mergeCell ref="B3:B4"/>
    <mergeCell ref="C3:D3"/>
    <mergeCell ref="E3:F4"/>
    <mergeCell ref="G3:H3"/>
    <mergeCell ref="I3:J4"/>
    <mergeCell ref="K3:L3"/>
    <mergeCell ref="M3:N4"/>
    <mergeCell ref="T4:T5"/>
    <mergeCell ref="S7:T7"/>
    <mergeCell ref="S8:T8"/>
    <mergeCell ref="S9:T9"/>
    <mergeCell ref="O3:P3"/>
    <mergeCell ref="C4:D4"/>
    <mergeCell ref="G4:H4"/>
    <mergeCell ref="K4:L4"/>
    <mergeCell ref="O4:P4"/>
    <mergeCell ref="R4:R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CC45"/>
  <sheetViews>
    <sheetView tabSelected="1" zoomScalePageLayoutView="0" workbookViewId="0" topLeftCell="A1">
      <pane ySplit="5" topLeftCell="A6" activePane="bottomLeft" state="frozen"/>
      <selection pane="topLeft" activeCell="U20" sqref="U20"/>
      <selection pane="bottomLeft" activeCell="A22" sqref="A1:W22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94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95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19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635</v>
      </c>
      <c r="T3" s="277"/>
      <c r="U3" s="91">
        <f>SUM(O6:O13)</f>
        <v>615</v>
      </c>
      <c r="V3" s="277"/>
      <c r="W3" s="91">
        <f>SUM(O6:O11)</f>
        <v>542</v>
      </c>
    </row>
    <row r="4" spans="2:21" ht="23.25" customHeight="1">
      <c r="B4" s="293"/>
      <c r="C4" s="280">
        <v>55</v>
      </c>
      <c r="D4" s="281"/>
      <c r="E4" s="298"/>
      <c r="F4" s="282"/>
      <c r="G4" s="282">
        <v>74</v>
      </c>
      <c r="H4" s="283"/>
      <c r="I4" s="303"/>
      <c r="J4" s="304"/>
      <c r="K4" s="284">
        <v>29</v>
      </c>
      <c r="L4" s="285"/>
      <c r="M4" s="309"/>
      <c r="N4" s="310"/>
      <c r="O4" s="286">
        <v>92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16</v>
      </c>
      <c r="C6" s="38">
        <v>19</v>
      </c>
      <c r="D6" s="38">
        <v>10</v>
      </c>
      <c r="E6" s="38">
        <v>9</v>
      </c>
      <c r="F6" s="38">
        <v>8</v>
      </c>
      <c r="G6" s="38">
        <v>10</v>
      </c>
      <c r="H6" s="38">
        <v>13</v>
      </c>
      <c r="I6" s="38">
        <v>9</v>
      </c>
      <c r="J6" s="38">
        <v>10</v>
      </c>
      <c r="K6" s="38">
        <v>10</v>
      </c>
      <c r="L6" s="38">
        <v>9</v>
      </c>
      <c r="M6" s="38">
        <v>3</v>
      </c>
      <c r="N6" s="38"/>
      <c r="O6" s="24">
        <f aca="true" t="shared" si="0" ref="O6:O21">IF(B6="","",SUM(C6:M6)-(N6))</f>
        <v>110</v>
      </c>
      <c r="P6" s="130" t="s">
        <v>114</v>
      </c>
      <c r="Q6" s="89">
        <f aca="true" t="shared" si="1" ref="Q6:Q17">SUM(C6:E6)</f>
        <v>38</v>
      </c>
    </row>
    <row r="7" spans="1:22" ht="15.75" customHeight="1">
      <c r="A7" s="65">
        <v>2</v>
      </c>
      <c r="B7" s="21">
        <v>28</v>
      </c>
      <c r="C7" s="38">
        <v>18</v>
      </c>
      <c r="D7" s="38">
        <v>10</v>
      </c>
      <c r="E7" s="38">
        <v>7</v>
      </c>
      <c r="F7" s="38">
        <v>9</v>
      </c>
      <c r="G7" s="38">
        <v>12</v>
      </c>
      <c r="H7" s="38">
        <v>12</v>
      </c>
      <c r="I7" s="38">
        <v>10</v>
      </c>
      <c r="J7" s="38">
        <v>9</v>
      </c>
      <c r="K7" s="38">
        <v>10</v>
      </c>
      <c r="L7" s="38">
        <v>8</v>
      </c>
      <c r="M7" s="38">
        <v>3</v>
      </c>
      <c r="N7" s="38"/>
      <c r="O7" s="24">
        <f t="shared" si="0"/>
        <v>108</v>
      </c>
      <c r="P7" s="130" t="s">
        <v>160</v>
      </c>
      <c r="Q7" s="89">
        <f t="shared" si="1"/>
        <v>35</v>
      </c>
      <c r="S7" s="278" t="s">
        <v>89</v>
      </c>
      <c r="T7" s="279"/>
      <c r="U7" s="132" t="s">
        <v>92</v>
      </c>
      <c r="V7" s="140">
        <v>62</v>
      </c>
    </row>
    <row r="8" spans="1:22" ht="15.75" customHeight="1">
      <c r="A8" s="65">
        <v>3</v>
      </c>
      <c r="B8" s="21">
        <v>84</v>
      </c>
      <c r="C8" s="38">
        <v>19</v>
      </c>
      <c r="D8" s="38"/>
      <c r="E8" s="38">
        <v>8</v>
      </c>
      <c r="F8" s="38">
        <v>9</v>
      </c>
      <c r="G8" s="38">
        <v>12</v>
      </c>
      <c r="H8" s="38">
        <v>12</v>
      </c>
      <c r="I8" s="38">
        <v>12</v>
      </c>
      <c r="J8" s="38">
        <v>9</v>
      </c>
      <c r="K8" s="38">
        <v>10</v>
      </c>
      <c r="L8" s="38">
        <v>8</v>
      </c>
      <c r="M8" s="38"/>
      <c r="N8" s="38"/>
      <c r="O8" s="24">
        <f t="shared" si="0"/>
        <v>99</v>
      </c>
      <c r="P8" s="130" t="s">
        <v>160</v>
      </c>
      <c r="Q8" s="89">
        <f t="shared" si="1"/>
        <v>27</v>
      </c>
      <c r="S8" s="278" t="s">
        <v>90</v>
      </c>
      <c r="T8" s="279"/>
      <c r="U8" s="132" t="s">
        <v>92</v>
      </c>
      <c r="V8" s="140">
        <v>38</v>
      </c>
    </row>
    <row r="9" spans="1:22" ht="15.75" customHeight="1">
      <c r="A9" s="65">
        <v>4</v>
      </c>
      <c r="B9" s="21">
        <v>24</v>
      </c>
      <c r="C9" s="25">
        <v>18</v>
      </c>
      <c r="D9" s="25"/>
      <c r="E9" s="25">
        <v>8</v>
      </c>
      <c r="F9" s="25">
        <v>7</v>
      </c>
      <c r="G9" s="25"/>
      <c r="H9" s="25">
        <v>12</v>
      </c>
      <c r="I9" s="25">
        <v>10</v>
      </c>
      <c r="J9" s="25">
        <v>9</v>
      </c>
      <c r="K9" s="25">
        <v>8</v>
      </c>
      <c r="L9" s="25">
        <v>11</v>
      </c>
      <c r="M9" s="25"/>
      <c r="N9" s="26"/>
      <c r="O9" s="24">
        <f t="shared" si="0"/>
        <v>83</v>
      </c>
      <c r="P9" s="130" t="s">
        <v>114</v>
      </c>
      <c r="Q9" s="89">
        <f t="shared" si="1"/>
        <v>26</v>
      </c>
      <c r="S9" s="278" t="s">
        <v>91</v>
      </c>
      <c r="T9" s="279"/>
      <c r="U9" s="132" t="s">
        <v>92</v>
      </c>
      <c r="V9" s="140">
        <v>24</v>
      </c>
    </row>
    <row r="10" spans="1:17" ht="15.75" customHeight="1">
      <c r="A10" s="65">
        <v>5</v>
      </c>
      <c r="B10" s="21" t="s">
        <v>217</v>
      </c>
      <c r="C10" s="38"/>
      <c r="D10" s="38"/>
      <c r="E10" s="38">
        <v>6</v>
      </c>
      <c r="F10" s="38">
        <v>9</v>
      </c>
      <c r="G10" s="38">
        <v>9</v>
      </c>
      <c r="H10" s="38">
        <v>13</v>
      </c>
      <c r="I10" s="38">
        <v>8</v>
      </c>
      <c r="J10" s="38">
        <v>9</v>
      </c>
      <c r="K10" s="38">
        <v>13</v>
      </c>
      <c r="L10" s="38">
        <v>9</v>
      </c>
      <c r="M10" s="38"/>
      <c r="N10" s="38"/>
      <c r="O10" s="24">
        <f t="shared" si="0"/>
        <v>76</v>
      </c>
      <c r="P10" s="130" t="s">
        <v>116</v>
      </c>
      <c r="Q10" s="89">
        <f t="shared" si="1"/>
        <v>6</v>
      </c>
    </row>
    <row r="11" spans="1:17" ht="15.75" customHeight="1">
      <c r="A11" s="65">
        <v>6</v>
      </c>
      <c r="B11" s="21">
        <v>18</v>
      </c>
      <c r="C11" s="38"/>
      <c r="D11" s="38"/>
      <c r="E11" s="38"/>
      <c r="F11" s="38">
        <v>8</v>
      </c>
      <c r="G11" s="38">
        <v>12</v>
      </c>
      <c r="H11" s="38">
        <v>12</v>
      </c>
      <c r="I11" s="38">
        <v>9</v>
      </c>
      <c r="J11" s="38">
        <v>9</v>
      </c>
      <c r="K11" s="38">
        <v>10</v>
      </c>
      <c r="L11" s="38">
        <v>6</v>
      </c>
      <c r="M11" s="38"/>
      <c r="N11" s="38"/>
      <c r="O11" s="24">
        <f t="shared" si="0"/>
        <v>66</v>
      </c>
      <c r="P11" s="130" t="s">
        <v>114</v>
      </c>
      <c r="Q11" s="89">
        <f t="shared" si="1"/>
        <v>0</v>
      </c>
    </row>
    <row r="12" spans="1:17" ht="15.75" customHeight="1">
      <c r="A12" s="65">
        <v>7</v>
      </c>
      <c r="B12" s="21" t="s">
        <v>218</v>
      </c>
      <c r="C12" s="38">
        <v>18</v>
      </c>
      <c r="D12" s="38"/>
      <c r="E12" s="38">
        <v>6</v>
      </c>
      <c r="F12" s="38"/>
      <c r="G12" s="38"/>
      <c r="H12" s="38">
        <v>12</v>
      </c>
      <c r="I12" s="38"/>
      <c r="J12" s="38"/>
      <c r="K12" s="38">
        <v>10</v>
      </c>
      <c r="L12" s="38"/>
      <c r="M12" s="38"/>
      <c r="N12" s="38"/>
      <c r="O12" s="24">
        <f t="shared" si="0"/>
        <v>46</v>
      </c>
      <c r="P12" s="130" t="s">
        <v>116</v>
      </c>
      <c r="Q12" s="89">
        <f t="shared" si="1"/>
        <v>24</v>
      </c>
    </row>
    <row r="13" spans="1:17" ht="15.75" customHeight="1">
      <c r="A13" s="65">
        <v>8</v>
      </c>
      <c r="B13" s="21" t="s">
        <v>216</v>
      </c>
      <c r="C13" s="38"/>
      <c r="D13" s="38">
        <v>9</v>
      </c>
      <c r="E13" s="38"/>
      <c r="F13" s="38">
        <v>9</v>
      </c>
      <c r="G13" s="38"/>
      <c r="H13" s="38"/>
      <c r="I13" s="38"/>
      <c r="J13" s="38"/>
      <c r="K13" s="38">
        <v>9</v>
      </c>
      <c r="L13" s="38"/>
      <c r="M13" s="38"/>
      <c r="N13" s="38"/>
      <c r="O13" s="24">
        <f t="shared" si="0"/>
        <v>27</v>
      </c>
      <c r="P13" s="130" t="s">
        <v>116</v>
      </c>
      <c r="Q13" s="89">
        <f t="shared" si="1"/>
        <v>9</v>
      </c>
    </row>
    <row r="14" spans="1:17" ht="15.75" customHeight="1">
      <c r="A14" s="65">
        <v>9</v>
      </c>
      <c r="B14" s="21">
        <v>13</v>
      </c>
      <c r="C14" s="38"/>
      <c r="D14" s="38"/>
      <c r="E14" s="38">
        <v>10</v>
      </c>
      <c r="F14" s="38"/>
      <c r="G14" s="38"/>
      <c r="H14" s="38"/>
      <c r="I14" s="38"/>
      <c r="J14" s="38"/>
      <c r="K14" s="38">
        <v>10</v>
      </c>
      <c r="L14" s="38"/>
      <c r="M14" s="38"/>
      <c r="N14" s="38"/>
      <c r="O14" s="24">
        <f t="shared" si="0"/>
        <v>20</v>
      </c>
      <c r="P14" s="178" t="s">
        <v>160</v>
      </c>
      <c r="Q14" s="89">
        <f t="shared" si="1"/>
        <v>10</v>
      </c>
    </row>
    <row r="15" spans="1:17" ht="15.75" customHeight="1">
      <c r="A15" s="65">
        <v>10</v>
      </c>
      <c r="B15" s="21">
        <v>38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4">
        <f t="shared" si="0"/>
        <v>0</v>
      </c>
      <c r="P15" s="130" t="s">
        <v>160</v>
      </c>
      <c r="Q15" s="89">
        <f t="shared" si="1"/>
        <v>0</v>
      </c>
    </row>
    <row r="16" spans="1:17" ht="15.75" customHeight="1">
      <c r="A16" s="65">
        <v>11</v>
      </c>
      <c r="B16" s="21">
        <v>53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4">
        <f t="shared" si="0"/>
        <v>0</v>
      </c>
      <c r="P16" s="178" t="s">
        <v>160</v>
      </c>
      <c r="Q16" s="89">
        <f t="shared" si="1"/>
        <v>0</v>
      </c>
    </row>
    <row r="17" spans="1:17" ht="15.75" customHeight="1">
      <c r="A17" s="65">
        <v>12</v>
      </c>
      <c r="B17" s="21">
        <v>39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4">
        <f t="shared" si="0"/>
        <v>0</v>
      </c>
      <c r="P17" s="130" t="s">
        <v>160</v>
      </c>
      <c r="Q17" s="89">
        <f t="shared" si="1"/>
        <v>0</v>
      </c>
    </row>
    <row r="18" spans="1:17" ht="15.75" customHeight="1">
      <c r="A18" s="65"/>
      <c r="B18" s="21">
        <v>43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0"/>
        <v>0</v>
      </c>
      <c r="P18" s="130" t="s">
        <v>160</v>
      </c>
      <c r="Q18" s="89">
        <f aca="true" t="shared" si="2" ref="Q18:Q45">SUM(C18:E18)</f>
        <v>0</v>
      </c>
    </row>
    <row r="19" spans="1:17" ht="15.75" customHeight="1">
      <c r="A19" s="65"/>
      <c r="B19" s="21">
        <v>144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0"/>
        <v>0</v>
      </c>
      <c r="P19" s="130" t="s">
        <v>160</v>
      </c>
      <c r="Q19" s="89">
        <f t="shared" si="2"/>
        <v>0</v>
      </c>
    </row>
    <row r="20" spans="1:17" ht="15.75" customHeight="1">
      <c r="A20" s="65"/>
      <c r="B20" s="21">
        <v>21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4">
        <f t="shared" si="0"/>
        <v>0</v>
      </c>
      <c r="P20" s="130" t="s">
        <v>114</v>
      </c>
      <c r="Q20" s="89">
        <f t="shared" si="2"/>
        <v>0</v>
      </c>
    </row>
    <row r="21" spans="1:17" ht="15.75" customHeight="1">
      <c r="A21" s="65"/>
      <c r="B21" s="21" t="s">
        <v>219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0"/>
        <v>0</v>
      </c>
      <c r="P21" s="130" t="s">
        <v>116</v>
      </c>
      <c r="Q21" s="89">
        <f t="shared" si="2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aca="true" t="shared" si="3" ref="O22:O45">IF(B22="","",SUM(C22:M22)-(N22))</f>
      </c>
      <c r="P22" s="130"/>
      <c r="Q22" s="89">
        <f t="shared" si="2"/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3"/>
      </c>
      <c r="P23" s="72"/>
      <c r="Q23" s="89">
        <f t="shared" si="2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3"/>
      </c>
      <c r="P24" s="130"/>
      <c r="Q24" s="89">
        <f t="shared" si="2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3"/>
      </c>
      <c r="P25" s="130"/>
      <c r="Q25" s="89">
        <f t="shared" si="2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3"/>
      </c>
      <c r="P26" s="130"/>
      <c r="Q26" s="89">
        <f t="shared" si="2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3"/>
      </c>
      <c r="P27" s="130"/>
      <c r="Q27" s="89">
        <f t="shared" si="2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3"/>
      </c>
      <c r="P28" s="130"/>
      <c r="Q28" s="89">
        <f t="shared" si="2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3"/>
      </c>
      <c r="P29" s="72"/>
      <c r="Q29" s="89">
        <f t="shared" si="2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3"/>
      </c>
      <c r="P30" s="72"/>
      <c r="Q30" s="89">
        <f t="shared" si="2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3"/>
      </c>
      <c r="P31" s="72"/>
      <c r="Q31" s="89">
        <f t="shared" si="2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3"/>
      </c>
      <c r="P32" s="130"/>
      <c r="Q32" s="89">
        <f t="shared" si="2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3"/>
      </c>
      <c r="P33" s="130"/>
      <c r="Q33" s="89">
        <f t="shared" si="2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3"/>
      </c>
      <c r="P34" s="130"/>
      <c r="Q34" s="89">
        <f t="shared" si="2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3"/>
      </c>
      <c r="P35" s="130"/>
      <c r="Q35" s="89">
        <f t="shared" si="2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3"/>
      </c>
      <c r="P36" s="130"/>
      <c r="Q36" s="89">
        <f t="shared" si="2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3"/>
      </c>
      <c r="P37" s="130"/>
      <c r="Q37" s="89">
        <f t="shared" si="2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3"/>
      </c>
      <c r="P38" s="130"/>
      <c r="Q38" s="89">
        <f t="shared" si="2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3"/>
      </c>
      <c r="P39" s="130"/>
      <c r="Q39" s="89">
        <f t="shared" si="2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3"/>
      </c>
      <c r="P40" s="130"/>
      <c r="Q40" s="89">
        <f t="shared" si="2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3"/>
      </c>
      <c r="P41" s="130"/>
      <c r="Q41" s="89">
        <f t="shared" si="2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3"/>
      </c>
      <c r="P42" s="130"/>
      <c r="Q42" s="89">
        <f t="shared" si="2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3"/>
      </c>
      <c r="P43" s="130"/>
      <c r="Q43" s="89">
        <f t="shared" si="2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3"/>
      </c>
      <c r="P44" s="130"/>
      <c r="Q44" s="89">
        <f t="shared" si="2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3"/>
      </c>
      <c r="P45" s="130"/>
      <c r="Q45" s="89">
        <f t="shared" si="2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R1" sqref="R1:W3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254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/>
      <c r="E2" s="315"/>
      <c r="F2" s="318"/>
      <c r="G2" s="319" t="s">
        <v>64</v>
      </c>
      <c r="H2" s="320"/>
      <c r="I2" s="320"/>
      <c r="J2" s="321" t="s">
        <v>65</v>
      </c>
      <c r="K2" s="322"/>
      <c r="L2" s="180"/>
      <c r="M2" s="181" t="s">
        <v>46</v>
      </c>
      <c r="N2" s="182"/>
      <c r="O2" s="182" t="s">
        <v>47</v>
      </c>
      <c r="P2" s="183"/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785</v>
      </c>
      <c r="T3" s="277"/>
      <c r="U3" s="91">
        <f>SUM(O6:O13)</f>
        <v>785</v>
      </c>
      <c r="V3" s="277"/>
      <c r="W3" s="91">
        <f>SUM(O6:O11)</f>
        <v>611</v>
      </c>
    </row>
    <row r="4" spans="2:21" ht="23.25" customHeight="1">
      <c r="B4" s="293"/>
      <c r="C4" s="280">
        <v>73</v>
      </c>
      <c r="D4" s="281"/>
      <c r="E4" s="298"/>
      <c r="F4" s="282"/>
      <c r="G4" s="282">
        <v>67</v>
      </c>
      <c r="H4" s="283"/>
      <c r="I4" s="303"/>
      <c r="J4" s="304"/>
      <c r="K4" s="284">
        <v>57</v>
      </c>
      <c r="L4" s="285"/>
      <c r="M4" s="309"/>
      <c r="N4" s="310"/>
      <c r="O4" s="286">
        <v>95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36"/>
      <c r="T5" s="291"/>
      <c r="U5" s="136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10</v>
      </c>
      <c r="C6" s="38">
        <v>16</v>
      </c>
      <c r="D6" s="38">
        <v>11</v>
      </c>
      <c r="E6" s="38">
        <v>6</v>
      </c>
      <c r="F6" s="38">
        <v>8</v>
      </c>
      <c r="G6" s="38">
        <v>12</v>
      </c>
      <c r="H6" s="38">
        <v>12</v>
      </c>
      <c r="I6" s="38">
        <v>9</v>
      </c>
      <c r="J6" s="38">
        <v>9</v>
      </c>
      <c r="K6" s="38">
        <v>9</v>
      </c>
      <c r="L6" s="38">
        <v>9</v>
      </c>
      <c r="M6" s="38">
        <v>3</v>
      </c>
      <c r="N6" s="38"/>
      <c r="O6" s="24">
        <f aca="true" t="shared" si="0" ref="O6:O13">IF(B6="","",SUM(C6:M6)-(N6))</f>
        <v>104</v>
      </c>
      <c r="P6" s="130" t="s">
        <v>114</v>
      </c>
      <c r="Q6" s="89">
        <f aca="true" t="shared" si="1" ref="Q6:Q45">SUM(C6:E6)</f>
        <v>33</v>
      </c>
    </row>
    <row r="7" spans="1:22" ht="15.75" customHeight="1">
      <c r="A7" s="65">
        <v>2</v>
      </c>
      <c r="B7" s="21">
        <v>29</v>
      </c>
      <c r="C7" s="25">
        <v>17</v>
      </c>
      <c r="D7" s="25">
        <v>9</v>
      </c>
      <c r="E7" s="25"/>
      <c r="F7" s="25">
        <v>9</v>
      </c>
      <c r="G7" s="25">
        <v>12</v>
      </c>
      <c r="H7" s="25">
        <v>12</v>
      </c>
      <c r="I7" s="25">
        <v>9</v>
      </c>
      <c r="J7" s="25">
        <v>10</v>
      </c>
      <c r="K7" s="25">
        <v>11</v>
      </c>
      <c r="L7" s="25">
        <v>10</v>
      </c>
      <c r="M7" s="25">
        <v>3</v>
      </c>
      <c r="N7" s="26"/>
      <c r="O7" s="24">
        <f t="shared" si="0"/>
        <v>102</v>
      </c>
      <c r="P7" s="130" t="s">
        <v>160</v>
      </c>
      <c r="Q7" s="89">
        <f t="shared" si="1"/>
        <v>26</v>
      </c>
      <c r="S7" s="278" t="s">
        <v>89</v>
      </c>
      <c r="T7" s="279"/>
      <c r="U7" s="186" t="s">
        <v>92</v>
      </c>
      <c r="V7" s="187">
        <v>100</v>
      </c>
    </row>
    <row r="8" spans="1:22" ht="15.75" customHeight="1">
      <c r="A8" s="65">
        <v>3</v>
      </c>
      <c r="B8" s="21">
        <v>20</v>
      </c>
      <c r="C8" s="25">
        <v>15</v>
      </c>
      <c r="D8" s="25">
        <v>9</v>
      </c>
      <c r="E8" s="25"/>
      <c r="F8" s="25">
        <v>9</v>
      </c>
      <c r="G8" s="25">
        <v>13</v>
      </c>
      <c r="H8" s="25">
        <v>15</v>
      </c>
      <c r="I8" s="25">
        <v>9</v>
      </c>
      <c r="J8" s="25">
        <v>9</v>
      </c>
      <c r="K8" s="25">
        <v>11</v>
      </c>
      <c r="L8" s="25">
        <v>9</v>
      </c>
      <c r="M8" s="25">
        <v>3</v>
      </c>
      <c r="N8" s="26"/>
      <c r="O8" s="24">
        <f t="shared" si="0"/>
        <v>102</v>
      </c>
      <c r="P8" s="130" t="s">
        <v>160</v>
      </c>
      <c r="Q8" s="89">
        <f t="shared" si="1"/>
        <v>24</v>
      </c>
      <c r="S8" s="278" t="s">
        <v>90</v>
      </c>
      <c r="T8" s="279"/>
      <c r="U8" s="186" t="s">
        <v>92</v>
      </c>
      <c r="V8" s="187">
        <v>62</v>
      </c>
    </row>
    <row r="9" spans="1:22" ht="15.75" customHeight="1">
      <c r="A9" s="65">
        <v>4</v>
      </c>
      <c r="B9" s="21">
        <v>6</v>
      </c>
      <c r="C9" s="38">
        <v>13</v>
      </c>
      <c r="D9" s="38">
        <v>9</v>
      </c>
      <c r="E9" s="38">
        <v>7</v>
      </c>
      <c r="F9" s="38">
        <v>9</v>
      </c>
      <c r="G9" s="38">
        <v>12</v>
      </c>
      <c r="H9" s="38">
        <v>12</v>
      </c>
      <c r="I9" s="38">
        <v>9</v>
      </c>
      <c r="J9" s="38">
        <v>9</v>
      </c>
      <c r="K9" s="38">
        <v>10</v>
      </c>
      <c r="L9" s="38">
        <v>9</v>
      </c>
      <c r="M9" s="38">
        <v>3</v>
      </c>
      <c r="N9" s="38"/>
      <c r="O9" s="24">
        <f t="shared" si="0"/>
        <v>102</v>
      </c>
      <c r="P9" s="130" t="s">
        <v>114</v>
      </c>
      <c r="Q9" s="89">
        <f t="shared" si="1"/>
        <v>29</v>
      </c>
      <c r="S9" s="278" t="s">
        <v>91</v>
      </c>
      <c r="T9" s="279"/>
      <c r="U9" s="186" t="s">
        <v>92</v>
      </c>
      <c r="V9" s="187">
        <v>25</v>
      </c>
    </row>
    <row r="10" spans="1:17" ht="15.75" customHeight="1">
      <c r="A10" s="65">
        <v>5</v>
      </c>
      <c r="B10" s="21">
        <v>19</v>
      </c>
      <c r="C10" s="38">
        <v>17</v>
      </c>
      <c r="D10" s="38">
        <v>9</v>
      </c>
      <c r="E10" s="38"/>
      <c r="F10" s="38">
        <v>9</v>
      </c>
      <c r="G10" s="38">
        <v>12</v>
      </c>
      <c r="H10" s="38">
        <v>14</v>
      </c>
      <c r="I10" s="38">
        <v>10</v>
      </c>
      <c r="J10" s="38">
        <v>9</v>
      </c>
      <c r="K10" s="38">
        <v>10</v>
      </c>
      <c r="L10" s="38">
        <v>8</v>
      </c>
      <c r="M10" s="38">
        <v>3</v>
      </c>
      <c r="N10" s="38"/>
      <c r="O10" s="24">
        <f t="shared" si="0"/>
        <v>101</v>
      </c>
      <c r="P10" s="130" t="s">
        <v>160</v>
      </c>
      <c r="Q10" s="89">
        <f t="shared" si="1"/>
        <v>26</v>
      </c>
    </row>
    <row r="11" spans="1:17" ht="15.75" customHeight="1">
      <c r="A11" s="65">
        <v>6</v>
      </c>
      <c r="B11" s="21">
        <v>11</v>
      </c>
      <c r="C11" s="38">
        <v>15</v>
      </c>
      <c r="D11" s="38">
        <v>9</v>
      </c>
      <c r="E11" s="38"/>
      <c r="F11" s="38">
        <v>9</v>
      </c>
      <c r="G11" s="38">
        <v>12</v>
      </c>
      <c r="H11" s="38">
        <v>14</v>
      </c>
      <c r="I11" s="38">
        <v>9</v>
      </c>
      <c r="J11" s="38">
        <v>9</v>
      </c>
      <c r="K11" s="38">
        <v>10</v>
      </c>
      <c r="L11" s="38">
        <v>10</v>
      </c>
      <c r="M11" s="38">
        <v>3</v>
      </c>
      <c r="N11" s="38"/>
      <c r="O11" s="24">
        <f t="shared" si="0"/>
        <v>100</v>
      </c>
      <c r="P11" s="130" t="s">
        <v>160</v>
      </c>
      <c r="Q11" s="89">
        <f t="shared" si="1"/>
        <v>24</v>
      </c>
    </row>
    <row r="12" spans="1:17" ht="15.75" customHeight="1">
      <c r="A12" s="65">
        <v>7</v>
      </c>
      <c r="B12" s="21" t="s">
        <v>206</v>
      </c>
      <c r="C12" s="25">
        <v>15</v>
      </c>
      <c r="D12" s="25">
        <v>10</v>
      </c>
      <c r="E12" s="25"/>
      <c r="F12" s="25">
        <v>7</v>
      </c>
      <c r="G12" s="25">
        <v>11</v>
      </c>
      <c r="H12" s="25">
        <v>11</v>
      </c>
      <c r="I12" s="25">
        <v>8</v>
      </c>
      <c r="J12" s="25">
        <v>9</v>
      </c>
      <c r="K12" s="25">
        <v>10</v>
      </c>
      <c r="L12" s="25">
        <v>7</v>
      </c>
      <c r="M12" s="25"/>
      <c r="N12" s="26"/>
      <c r="O12" s="24">
        <f t="shared" si="0"/>
        <v>88</v>
      </c>
      <c r="P12" s="130" t="s">
        <v>116</v>
      </c>
      <c r="Q12" s="89">
        <f t="shared" si="1"/>
        <v>25</v>
      </c>
    </row>
    <row r="13" spans="1:17" ht="15.75" customHeight="1">
      <c r="A13" s="65">
        <v>8</v>
      </c>
      <c r="B13" s="21" t="s">
        <v>207</v>
      </c>
      <c r="C13" s="25">
        <v>13</v>
      </c>
      <c r="D13" s="25">
        <v>9</v>
      </c>
      <c r="E13" s="25"/>
      <c r="F13" s="25">
        <v>7</v>
      </c>
      <c r="G13" s="25">
        <v>12</v>
      </c>
      <c r="H13" s="25">
        <v>10</v>
      </c>
      <c r="I13" s="25">
        <v>8</v>
      </c>
      <c r="J13" s="25">
        <v>9</v>
      </c>
      <c r="K13" s="25">
        <v>9</v>
      </c>
      <c r="L13" s="25">
        <v>9</v>
      </c>
      <c r="M13" s="25"/>
      <c r="N13" s="26"/>
      <c r="O13" s="24">
        <f t="shared" si="0"/>
        <v>86</v>
      </c>
      <c r="P13" s="130" t="s">
        <v>116</v>
      </c>
      <c r="Q13" s="89">
        <f t="shared" si="1"/>
        <v>22</v>
      </c>
    </row>
    <row r="14" spans="1:17" ht="15.75" customHeight="1">
      <c r="A14" s="65">
        <v>9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aca="true" t="shared" si="2" ref="O14:O45">IF(B14="","",SUM(C14:M14)-(N14))</f>
      </c>
      <c r="P14" s="130"/>
      <c r="Q14" s="89">
        <f t="shared" si="1"/>
        <v>0</v>
      </c>
    </row>
    <row r="15" spans="1:17" ht="15.75" customHeight="1">
      <c r="A15" s="65">
        <v>10</v>
      </c>
      <c r="B15" s="2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4">
        <f t="shared" si="2"/>
      </c>
      <c r="P15" s="130"/>
      <c r="Q15" s="89">
        <f t="shared" si="1"/>
        <v>0</v>
      </c>
    </row>
    <row r="16" spans="1:17" ht="15.75" customHeight="1">
      <c r="A16" s="65">
        <v>11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2"/>
      </c>
      <c r="P16" s="130"/>
      <c r="Q16" s="89">
        <f t="shared" si="1"/>
        <v>0</v>
      </c>
    </row>
    <row r="17" spans="1:17" ht="15.75" customHeight="1">
      <c r="A17" s="65">
        <v>12</v>
      </c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2"/>
      </c>
      <c r="P17" s="130"/>
      <c r="Q17" s="89">
        <f t="shared" si="1"/>
        <v>0</v>
      </c>
    </row>
    <row r="18" spans="1:17" ht="15.75" customHeight="1">
      <c r="A18" s="65">
        <v>13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130"/>
      <c r="Q18" s="89">
        <f t="shared" si="1"/>
        <v>0</v>
      </c>
    </row>
    <row r="19" spans="1:17" ht="15.75" customHeight="1">
      <c r="A19" s="65">
        <v>14</v>
      </c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2"/>
      </c>
      <c r="P19" s="130"/>
      <c r="Q19" s="89">
        <f t="shared" si="1"/>
        <v>0</v>
      </c>
    </row>
    <row r="20" spans="1:17" ht="15.75" customHeight="1">
      <c r="A20" s="65">
        <v>15</v>
      </c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2"/>
      </c>
      <c r="P20" s="130"/>
      <c r="Q20" s="89">
        <f t="shared" si="1"/>
        <v>0</v>
      </c>
    </row>
    <row r="21" spans="1:17" ht="15.75" customHeight="1">
      <c r="A21" s="65">
        <v>16</v>
      </c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4">
        <f t="shared" si="2"/>
      </c>
      <c r="P21" s="130"/>
      <c r="Q21" s="89">
        <f t="shared" si="1"/>
        <v>0</v>
      </c>
    </row>
    <row r="22" spans="1:17" ht="15.75" customHeight="1">
      <c r="A22" s="65">
        <v>17</v>
      </c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4">
        <f t="shared" si="2"/>
      </c>
      <c r="P22" s="130"/>
      <c r="Q22" s="89">
        <f t="shared" si="1"/>
        <v>0</v>
      </c>
    </row>
    <row r="23" spans="1:17" ht="15.75" customHeight="1">
      <c r="A23" s="65">
        <v>18</v>
      </c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2"/>
      </c>
      <c r="P23" s="130"/>
      <c r="Q23" s="89">
        <f t="shared" si="1"/>
        <v>0</v>
      </c>
    </row>
    <row r="24" spans="1:17" ht="15.75" customHeight="1">
      <c r="A24" s="65">
        <v>19</v>
      </c>
      <c r="B24" s="2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4">
        <f t="shared" si="2"/>
      </c>
      <c r="P24" s="130"/>
      <c r="Q24" s="89">
        <f t="shared" si="1"/>
        <v>0</v>
      </c>
    </row>
    <row r="25" spans="1:17" ht="15.75" customHeight="1">
      <c r="A25" s="65">
        <v>20</v>
      </c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2"/>
      </c>
      <c r="P25" s="130"/>
      <c r="Q25" s="89">
        <f t="shared" si="1"/>
        <v>0</v>
      </c>
    </row>
    <row r="26" spans="1:17" ht="15.75" customHeight="1">
      <c r="A26" s="65">
        <v>21</v>
      </c>
      <c r="B26" s="2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4">
        <f t="shared" si="2"/>
      </c>
      <c r="P26" s="178"/>
      <c r="Q26" s="89">
        <f t="shared" si="1"/>
        <v>0</v>
      </c>
    </row>
    <row r="27" spans="1:17" ht="15.75" customHeight="1">
      <c r="A27" s="65">
        <v>22</v>
      </c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>
        <f t="shared" si="2"/>
      </c>
      <c r="P27" s="178"/>
      <c r="Q27" s="89">
        <f t="shared" si="1"/>
        <v>0</v>
      </c>
    </row>
    <row r="28" spans="1:17" ht="15.75" customHeight="1">
      <c r="A28" s="65">
        <v>23</v>
      </c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2"/>
      </c>
      <c r="P28" s="130"/>
      <c r="Q28" s="89">
        <f t="shared" si="1"/>
        <v>0</v>
      </c>
    </row>
    <row r="29" spans="1:17" ht="15.75" customHeight="1">
      <c r="A29" s="65">
        <v>24</v>
      </c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2"/>
      </c>
      <c r="P29" s="130"/>
      <c r="Q29" s="89">
        <f t="shared" si="1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2"/>
      </c>
      <c r="P30" s="178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2"/>
      </c>
      <c r="P31" s="178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2"/>
      </c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2"/>
      </c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2"/>
      </c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2"/>
      </c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2"/>
      </c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2"/>
      </c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130"/>
      <c r="Q45" s="89">
        <f t="shared" si="1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V2:V3"/>
    <mergeCell ref="B3:B4"/>
    <mergeCell ref="C3:D3"/>
    <mergeCell ref="E3:F4"/>
    <mergeCell ref="G3:H3"/>
    <mergeCell ref="I3:J4"/>
    <mergeCell ref="K3:L3"/>
    <mergeCell ref="M3:N4"/>
    <mergeCell ref="T4:T5"/>
    <mergeCell ref="S7:T7"/>
    <mergeCell ref="S8:T8"/>
    <mergeCell ref="S9:T9"/>
    <mergeCell ref="O3:P3"/>
    <mergeCell ref="C4:D4"/>
    <mergeCell ref="G4:H4"/>
    <mergeCell ref="K4:L4"/>
    <mergeCell ref="O4:P4"/>
    <mergeCell ref="R4:R5"/>
  </mergeCells>
  <printOptions gridLines="1"/>
  <pageMargins left="0.32" right="0.31" top="0.6" bottom="0.64" header="0.5" footer="0.5"/>
  <pageSetup orientation="portrait" paperSize="9" r:id="rId1"/>
  <rowBreaks count="1" manualBreakCount="1">
    <brk id="3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U16" sqref="U16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124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125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12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467</v>
      </c>
      <c r="T3" s="277"/>
      <c r="U3" s="91">
        <f>SUM(O6:O13)</f>
        <v>467</v>
      </c>
      <c r="V3" s="277"/>
      <c r="W3" s="91">
        <f>SUM(O6:O11)</f>
        <v>467</v>
      </c>
    </row>
    <row r="4" spans="2:21" ht="23.25" customHeight="1">
      <c r="B4" s="293"/>
      <c r="C4" s="280">
        <v>39</v>
      </c>
      <c r="D4" s="281"/>
      <c r="E4" s="298"/>
      <c r="F4" s="282"/>
      <c r="G4" s="282">
        <v>75</v>
      </c>
      <c r="H4" s="283"/>
      <c r="I4" s="303"/>
      <c r="J4" s="304"/>
      <c r="K4" s="284">
        <v>43</v>
      </c>
      <c r="L4" s="285"/>
      <c r="M4" s="309"/>
      <c r="N4" s="310"/>
      <c r="O4" s="286">
        <v>24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64</v>
      </c>
      <c r="C6" s="38">
        <v>12</v>
      </c>
      <c r="D6" s="38">
        <v>13</v>
      </c>
      <c r="E6" s="38"/>
      <c r="F6" s="38">
        <v>10</v>
      </c>
      <c r="G6" s="38">
        <v>9</v>
      </c>
      <c r="H6" s="38">
        <v>13</v>
      </c>
      <c r="I6" s="38">
        <v>10</v>
      </c>
      <c r="J6" s="38">
        <v>10</v>
      </c>
      <c r="K6" s="38">
        <v>9</v>
      </c>
      <c r="L6" s="38">
        <v>6</v>
      </c>
      <c r="M6" s="38"/>
      <c r="N6" s="38"/>
      <c r="O6" s="24">
        <f aca="true" t="shared" si="0" ref="O6:O13">IF(B6="","",SUM(C6:M6)-(N6))</f>
        <v>92</v>
      </c>
      <c r="P6" s="130" t="s">
        <v>160</v>
      </c>
      <c r="Q6" s="89">
        <f aca="true" t="shared" si="1" ref="Q6:Q13">SUM(C6:E6)</f>
        <v>25</v>
      </c>
    </row>
    <row r="7" spans="1:22" ht="15.75" customHeight="1">
      <c r="A7" s="65">
        <v>2</v>
      </c>
      <c r="B7" s="21">
        <v>71</v>
      </c>
      <c r="C7" s="38">
        <v>12</v>
      </c>
      <c r="D7" s="38"/>
      <c r="E7" s="38">
        <v>7</v>
      </c>
      <c r="F7" s="38">
        <v>8</v>
      </c>
      <c r="G7" s="38">
        <v>12</v>
      </c>
      <c r="H7" s="38">
        <v>12</v>
      </c>
      <c r="I7" s="38">
        <v>8</v>
      </c>
      <c r="J7" s="38">
        <v>9</v>
      </c>
      <c r="K7" s="38">
        <v>8</v>
      </c>
      <c r="L7" s="38">
        <v>9</v>
      </c>
      <c r="M7" s="38"/>
      <c r="N7" s="38"/>
      <c r="O7" s="24">
        <f t="shared" si="0"/>
        <v>85</v>
      </c>
      <c r="P7" s="130" t="s">
        <v>160</v>
      </c>
      <c r="Q7" s="89">
        <f t="shared" si="1"/>
        <v>19</v>
      </c>
      <c r="S7" s="278" t="s">
        <v>89</v>
      </c>
      <c r="T7" s="279"/>
      <c r="U7" s="132" t="s">
        <v>92</v>
      </c>
      <c r="V7" s="140">
        <v>52</v>
      </c>
    </row>
    <row r="8" spans="1:22" ht="15.75" customHeight="1">
      <c r="A8" s="65">
        <v>3</v>
      </c>
      <c r="B8" s="21">
        <v>34</v>
      </c>
      <c r="C8" s="38"/>
      <c r="D8" s="38">
        <v>10</v>
      </c>
      <c r="E8" s="38">
        <v>7</v>
      </c>
      <c r="F8" s="38">
        <v>8</v>
      </c>
      <c r="G8" s="38">
        <v>9</v>
      </c>
      <c r="H8" s="38">
        <v>12</v>
      </c>
      <c r="I8" s="38">
        <v>9</v>
      </c>
      <c r="J8" s="38">
        <v>9</v>
      </c>
      <c r="K8" s="38">
        <v>9</v>
      </c>
      <c r="L8" s="38">
        <v>12</v>
      </c>
      <c r="M8" s="38"/>
      <c r="N8" s="38"/>
      <c r="O8" s="24">
        <f t="shared" si="0"/>
        <v>85</v>
      </c>
      <c r="P8" s="130" t="s">
        <v>160</v>
      </c>
      <c r="Q8" s="89">
        <f t="shared" si="1"/>
        <v>17</v>
      </c>
      <c r="S8" s="278" t="s">
        <v>90</v>
      </c>
      <c r="T8" s="279"/>
      <c r="U8" s="132" t="s">
        <v>92</v>
      </c>
      <c r="V8" s="140" t="s">
        <v>253</v>
      </c>
    </row>
    <row r="9" spans="1:22" ht="15.75" customHeight="1">
      <c r="A9" s="65">
        <v>4</v>
      </c>
      <c r="B9" s="21">
        <v>16</v>
      </c>
      <c r="C9" s="25"/>
      <c r="D9" s="25">
        <v>11</v>
      </c>
      <c r="E9" s="25">
        <v>6</v>
      </c>
      <c r="F9" s="25">
        <v>9</v>
      </c>
      <c r="G9" s="25"/>
      <c r="H9" s="25">
        <v>14</v>
      </c>
      <c r="I9" s="25">
        <v>9</v>
      </c>
      <c r="J9" s="25">
        <v>9</v>
      </c>
      <c r="K9" s="25">
        <v>9</v>
      </c>
      <c r="L9" s="25">
        <v>9</v>
      </c>
      <c r="M9" s="25"/>
      <c r="N9" s="26"/>
      <c r="O9" s="24">
        <f t="shared" si="0"/>
        <v>76</v>
      </c>
      <c r="P9" s="130" t="s">
        <v>160</v>
      </c>
      <c r="Q9" s="89">
        <f t="shared" si="1"/>
        <v>17</v>
      </c>
      <c r="S9" s="278" t="s">
        <v>91</v>
      </c>
      <c r="T9" s="279"/>
      <c r="U9" s="132" t="s">
        <v>92</v>
      </c>
      <c r="V9" s="140" t="s">
        <v>253</v>
      </c>
    </row>
    <row r="10" spans="1:17" ht="15.75" customHeight="1">
      <c r="A10" s="65">
        <v>5</v>
      </c>
      <c r="B10" s="21">
        <v>7</v>
      </c>
      <c r="C10" s="38"/>
      <c r="D10" s="38">
        <v>9</v>
      </c>
      <c r="E10" s="38">
        <v>7</v>
      </c>
      <c r="F10" s="38">
        <v>8</v>
      </c>
      <c r="G10" s="38">
        <v>9</v>
      </c>
      <c r="H10" s="38">
        <v>12</v>
      </c>
      <c r="I10" s="38">
        <v>7</v>
      </c>
      <c r="J10" s="38">
        <v>9</v>
      </c>
      <c r="K10" s="38">
        <v>7</v>
      </c>
      <c r="L10" s="38">
        <v>6</v>
      </c>
      <c r="M10" s="38"/>
      <c r="N10" s="38"/>
      <c r="O10" s="24">
        <f t="shared" si="0"/>
        <v>74</v>
      </c>
      <c r="P10" s="130" t="s">
        <v>160</v>
      </c>
      <c r="Q10" s="89">
        <f t="shared" si="1"/>
        <v>16</v>
      </c>
    </row>
    <row r="11" spans="1:17" ht="15.75" customHeight="1">
      <c r="A11" s="65">
        <v>6</v>
      </c>
      <c r="B11" s="21">
        <v>12</v>
      </c>
      <c r="C11" s="38"/>
      <c r="D11" s="38"/>
      <c r="E11" s="38"/>
      <c r="F11" s="38">
        <v>8</v>
      </c>
      <c r="G11" s="38"/>
      <c r="H11" s="38">
        <v>12</v>
      </c>
      <c r="I11" s="38">
        <v>9</v>
      </c>
      <c r="J11" s="38">
        <v>6</v>
      </c>
      <c r="K11" s="38">
        <v>10</v>
      </c>
      <c r="L11" s="38">
        <v>10</v>
      </c>
      <c r="M11" s="38"/>
      <c r="N11" s="38"/>
      <c r="O11" s="24">
        <f t="shared" si="0"/>
        <v>55</v>
      </c>
      <c r="P11" s="130" t="s">
        <v>160</v>
      </c>
      <c r="Q11" s="89">
        <f t="shared" si="1"/>
        <v>0</v>
      </c>
    </row>
    <row r="12" spans="1:17" ht="15.75" customHeight="1">
      <c r="A12" s="65">
        <v>7</v>
      </c>
      <c r="B12" s="21">
        <v>26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4">
        <f t="shared" si="0"/>
        <v>0</v>
      </c>
      <c r="P12" s="130" t="s">
        <v>160</v>
      </c>
      <c r="Q12" s="89">
        <f t="shared" si="1"/>
        <v>0</v>
      </c>
    </row>
    <row r="13" spans="1:17" ht="15.75" customHeight="1">
      <c r="A13" s="65">
        <v>8</v>
      </c>
      <c r="B13" s="21">
        <v>22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0"/>
        <v>0</v>
      </c>
      <c r="P13" s="130" t="s">
        <v>160</v>
      </c>
      <c r="Q13" s="89">
        <f t="shared" si="1"/>
        <v>0</v>
      </c>
    </row>
    <row r="14" spans="1:17" ht="15.75" customHeight="1">
      <c r="A14" s="65"/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>
        <f aca="true" t="shared" si="2" ref="O14:O45">IF(B14="","",SUM(C14:M14)-(N14))</f>
      </c>
      <c r="P14" s="130"/>
      <c r="Q14" s="89">
        <f aca="true" t="shared" si="3" ref="Q14:Q45">SUM(C14:E14)</f>
        <v>0</v>
      </c>
    </row>
    <row r="15" spans="1:17" ht="15.75" customHeight="1">
      <c r="A15" s="65"/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2"/>
      </c>
      <c r="P15" s="130"/>
      <c r="Q15" s="89">
        <f t="shared" si="3"/>
        <v>0</v>
      </c>
    </row>
    <row r="16" spans="1:17" ht="15.75" customHeight="1">
      <c r="A16" s="65"/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2"/>
      </c>
      <c r="P16" s="130"/>
      <c r="Q16" s="89">
        <f t="shared" si="3"/>
        <v>0</v>
      </c>
    </row>
    <row r="17" spans="1:17" ht="15.75" customHeight="1">
      <c r="A17" s="65"/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2"/>
      </c>
      <c r="P17" s="130"/>
      <c r="Q17" s="89">
        <f t="shared" si="3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t="shared" si="2"/>
      </c>
      <c r="P18" s="130"/>
      <c r="Q18" s="89">
        <f t="shared" si="3"/>
        <v>0</v>
      </c>
    </row>
    <row r="19" spans="1:17" ht="15.75" customHeight="1">
      <c r="A19" s="65"/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2"/>
      </c>
      <c r="P19" s="130"/>
      <c r="Q19" s="89">
        <f t="shared" si="3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2"/>
      </c>
      <c r="P20" s="130"/>
      <c r="Q20" s="89">
        <f t="shared" si="3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2"/>
      </c>
      <c r="P21" s="130"/>
      <c r="Q21" s="89">
        <f t="shared" si="3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t="shared" si="2"/>
      </c>
      <c r="P22" s="130"/>
      <c r="Q22" s="89">
        <f t="shared" si="3"/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2"/>
      </c>
      <c r="P23" s="72"/>
      <c r="Q23" s="89">
        <f t="shared" si="3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130"/>
      <c r="Q24" s="89">
        <f t="shared" si="3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2"/>
      </c>
      <c r="P25" s="130"/>
      <c r="Q25" s="89">
        <f t="shared" si="3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130"/>
      <c r="Q26" s="89">
        <f t="shared" si="3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130"/>
      <c r="Q27" s="89">
        <f t="shared" si="3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2"/>
      </c>
      <c r="P28" s="130"/>
      <c r="Q28" s="89">
        <f t="shared" si="3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2"/>
      </c>
      <c r="P29" s="72"/>
      <c r="Q29" s="89">
        <f t="shared" si="3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2"/>
      </c>
      <c r="P30" s="72"/>
      <c r="Q30" s="89">
        <f t="shared" si="3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2"/>
      </c>
      <c r="P31" s="72"/>
      <c r="Q31" s="89">
        <f t="shared" si="3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130"/>
      <c r="Q32" s="89">
        <f t="shared" si="3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130"/>
      <c r="Q33" s="89">
        <f t="shared" si="3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2"/>
      </c>
      <c r="P34" s="130"/>
      <c r="Q34" s="89">
        <f t="shared" si="3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2"/>
      </c>
      <c r="P35" s="130"/>
      <c r="Q35" s="89">
        <f t="shared" si="3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130"/>
      <c r="Q36" s="89">
        <f t="shared" si="3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2"/>
      </c>
      <c r="P37" s="130"/>
      <c r="Q37" s="89">
        <f t="shared" si="3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2"/>
      </c>
      <c r="P38" s="130"/>
      <c r="Q38" s="89">
        <f t="shared" si="3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2"/>
      </c>
      <c r="P39" s="130"/>
      <c r="Q39" s="89">
        <f t="shared" si="3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130"/>
      <c r="Q40" s="89">
        <f t="shared" si="3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130"/>
      <c r="Q41" s="89">
        <f t="shared" si="3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130"/>
      <c r="Q42" s="89">
        <f t="shared" si="3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130"/>
      <c r="Q43" s="89">
        <f t="shared" si="3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2"/>
      </c>
      <c r="P44" s="130"/>
      <c r="Q44" s="89">
        <f t="shared" si="3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130"/>
      <c r="Q45" s="89">
        <f t="shared" si="3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orientation="portrait" paperSize="9" r:id="rId1"/>
  <rowBreaks count="1" manualBreakCount="1">
    <brk id="3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S7" sqref="S7:V9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113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117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88"/>
      <c r="M2" s="189" t="s">
        <v>46</v>
      </c>
      <c r="N2" s="128"/>
      <c r="O2" s="128" t="s">
        <v>47</v>
      </c>
      <c r="P2" s="129">
        <v>20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802</v>
      </c>
      <c r="T3" s="277"/>
      <c r="U3" s="91">
        <f>SUM(O6:O13)</f>
        <v>802</v>
      </c>
      <c r="V3" s="277"/>
      <c r="W3" s="91">
        <f>SUM(O6:O11)</f>
        <v>632</v>
      </c>
    </row>
    <row r="4" spans="2:21" ht="23.25" customHeight="1">
      <c r="B4" s="293"/>
      <c r="C4" s="280">
        <v>81</v>
      </c>
      <c r="D4" s="281"/>
      <c r="E4" s="298"/>
      <c r="F4" s="282"/>
      <c r="G4" s="282">
        <v>74</v>
      </c>
      <c r="H4" s="283"/>
      <c r="I4" s="303"/>
      <c r="J4" s="304"/>
      <c r="K4" s="284">
        <v>72</v>
      </c>
      <c r="L4" s="285"/>
      <c r="M4" s="309"/>
      <c r="N4" s="310"/>
      <c r="O4" s="286">
        <v>105</v>
      </c>
      <c r="P4" s="287"/>
      <c r="R4" s="290"/>
      <c r="S4" s="134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330"/>
      <c r="S5" s="173"/>
      <c r="T5" s="330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 t="s">
        <v>205</v>
      </c>
      <c r="C6" s="38">
        <v>20</v>
      </c>
      <c r="D6" s="38">
        <v>10</v>
      </c>
      <c r="E6" s="38">
        <v>6</v>
      </c>
      <c r="F6" s="38">
        <v>9</v>
      </c>
      <c r="G6" s="38">
        <v>15</v>
      </c>
      <c r="H6" s="38">
        <v>13</v>
      </c>
      <c r="I6" s="38">
        <v>8</v>
      </c>
      <c r="J6" s="38">
        <v>9</v>
      </c>
      <c r="K6" s="38">
        <v>12</v>
      </c>
      <c r="L6" s="38">
        <v>11</v>
      </c>
      <c r="M6" s="38">
        <v>4</v>
      </c>
      <c r="N6" s="38"/>
      <c r="O6" s="24">
        <f aca="true" t="shared" si="0" ref="O6:O13">IF(B6="","",SUM(C6:M6)-(N6))</f>
        <v>117</v>
      </c>
      <c r="P6" s="130" t="s">
        <v>116</v>
      </c>
      <c r="Q6" s="89">
        <f>SUM(C6:E6)</f>
        <v>36</v>
      </c>
    </row>
    <row r="7" spans="1:22" ht="15.75" customHeight="1">
      <c r="A7" s="65">
        <v>2</v>
      </c>
      <c r="B7" s="21" t="s">
        <v>184</v>
      </c>
      <c r="C7" s="38">
        <v>19</v>
      </c>
      <c r="D7" s="38">
        <v>16</v>
      </c>
      <c r="E7" s="38"/>
      <c r="F7" s="38">
        <v>9</v>
      </c>
      <c r="G7" s="38">
        <v>14</v>
      </c>
      <c r="H7" s="38">
        <v>12</v>
      </c>
      <c r="I7" s="38">
        <v>9</v>
      </c>
      <c r="J7" s="38">
        <v>10</v>
      </c>
      <c r="K7" s="38">
        <v>11</v>
      </c>
      <c r="L7" s="38">
        <v>9</v>
      </c>
      <c r="M7" s="38">
        <v>3</v>
      </c>
      <c r="N7" s="38"/>
      <c r="O7" s="24">
        <f t="shared" si="0"/>
        <v>112</v>
      </c>
      <c r="P7" s="130" t="s">
        <v>116</v>
      </c>
      <c r="Q7" s="89">
        <f>SUM(C7:E7)</f>
        <v>35</v>
      </c>
      <c r="S7" s="278" t="s">
        <v>89</v>
      </c>
      <c r="T7" s="279"/>
      <c r="U7" s="132" t="s">
        <v>92</v>
      </c>
      <c r="V7" s="140" t="s">
        <v>253</v>
      </c>
    </row>
    <row r="8" spans="1:22" ht="15.75" customHeight="1">
      <c r="A8" s="65">
        <v>3</v>
      </c>
      <c r="B8" s="21" t="s">
        <v>204</v>
      </c>
      <c r="C8" s="38">
        <v>18</v>
      </c>
      <c r="D8" s="38">
        <v>12</v>
      </c>
      <c r="E8" s="38">
        <v>7</v>
      </c>
      <c r="F8" s="38">
        <v>9</v>
      </c>
      <c r="G8" s="38">
        <v>15</v>
      </c>
      <c r="H8" s="38">
        <v>10</v>
      </c>
      <c r="I8" s="38">
        <v>7</v>
      </c>
      <c r="J8" s="38">
        <v>9</v>
      </c>
      <c r="K8" s="38">
        <v>12</v>
      </c>
      <c r="L8" s="38">
        <v>9</v>
      </c>
      <c r="M8" s="38">
        <v>3</v>
      </c>
      <c r="N8" s="38"/>
      <c r="O8" s="24">
        <f t="shared" si="0"/>
        <v>111</v>
      </c>
      <c r="P8" s="130" t="s">
        <v>116</v>
      </c>
      <c r="Q8" s="89">
        <f>SUM(C8:E8)</f>
        <v>37</v>
      </c>
      <c r="S8" s="278" t="s">
        <v>90</v>
      </c>
      <c r="T8" s="279"/>
      <c r="U8" s="132" t="s">
        <v>92</v>
      </c>
      <c r="V8" s="140" t="s">
        <v>253</v>
      </c>
    </row>
    <row r="9" spans="1:22" ht="15.75" customHeight="1">
      <c r="A9" s="65">
        <v>4</v>
      </c>
      <c r="B9" s="21" t="s">
        <v>200</v>
      </c>
      <c r="C9" s="25">
        <v>14</v>
      </c>
      <c r="D9" s="25">
        <v>9</v>
      </c>
      <c r="E9" s="25">
        <v>6</v>
      </c>
      <c r="F9" s="25">
        <v>11</v>
      </c>
      <c r="G9" s="25">
        <v>12</v>
      </c>
      <c r="H9" s="25">
        <v>13</v>
      </c>
      <c r="I9" s="25">
        <v>8</v>
      </c>
      <c r="J9" s="25">
        <v>9</v>
      </c>
      <c r="K9" s="25">
        <v>9</v>
      </c>
      <c r="L9" s="25">
        <v>9</v>
      </c>
      <c r="M9" s="25">
        <v>3</v>
      </c>
      <c r="N9" s="26"/>
      <c r="O9" s="24">
        <f t="shared" si="0"/>
        <v>103</v>
      </c>
      <c r="P9" s="178" t="s">
        <v>116</v>
      </c>
      <c r="Q9" s="89">
        <f>SUM(C9:E9)</f>
        <v>29</v>
      </c>
      <c r="S9" s="278" t="s">
        <v>91</v>
      </c>
      <c r="T9" s="279"/>
      <c r="U9" s="132" t="s">
        <v>92</v>
      </c>
      <c r="V9" s="140">
        <v>37</v>
      </c>
    </row>
    <row r="10" spans="1:17" ht="15.75" customHeight="1">
      <c r="A10" s="65">
        <v>5</v>
      </c>
      <c r="B10" s="21" t="s">
        <v>201</v>
      </c>
      <c r="C10" s="38">
        <v>18</v>
      </c>
      <c r="D10" s="38">
        <v>10</v>
      </c>
      <c r="E10" s="38"/>
      <c r="F10" s="38">
        <v>9</v>
      </c>
      <c r="G10" s="38">
        <v>11</v>
      </c>
      <c r="H10" s="38">
        <v>12</v>
      </c>
      <c r="I10" s="38">
        <v>9</v>
      </c>
      <c r="J10" s="38">
        <v>10</v>
      </c>
      <c r="K10" s="38">
        <v>10</v>
      </c>
      <c r="L10" s="38">
        <v>9</v>
      </c>
      <c r="M10" s="38">
        <v>3</v>
      </c>
      <c r="N10" s="38"/>
      <c r="O10" s="24">
        <f t="shared" si="0"/>
        <v>101</v>
      </c>
      <c r="P10" s="130" t="s">
        <v>116</v>
      </c>
      <c r="Q10" s="89">
        <f aca="true" t="shared" si="1" ref="Q10:Q45">SUM(C10:E10)</f>
        <v>28</v>
      </c>
    </row>
    <row r="11" spans="1:17" ht="15.75" customHeight="1">
      <c r="A11" s="65">
        <v>6</v>
      </c>
      <c r="B11" s="21" t="s">
        <v>202</v>
      </c>
      <c r="C11" s="38"/>
      <c r="D11" s="38">
        <v>10</v>
      </c>
      <c r="E11" s="38">
        <v>7</v>
      </c>
      <c r="F11" s="38">
        <v>10</v>
      </c>
      <c r="G11" s="38">
        <v>14</v>
      </c>
      <c r="H11" s="38">
        <v>12</v>
      </c>
      <c r="I11" s="38">
        <v>7</v>
      </c>
      <c r="J11" s="38">
        <v>8</v>
      </c>
      <c r="K11" s="38">
        <v>10</v>
      </c>
      <c r="L11" s="38">
        <v>10</v>
      </c>
      <c r="M11" s="38"/>
      <c r="N11" s="38"/>
      <c r="O11" s="24">
        <f t="shared" si="0"/>
        <v>88</v>
      </c>
      <c r="P11" s="130" t="s">
        <v>116</v>
      </c>
      <c r="Q11" s="89">
        <f t="shared" si="1"/>
        <v>17</v>
      </c>
    </row>
    <row r="12" spans="1:17" ht="15.75" customHeight="1">
      <c r="A12" s="65">
        <v>7</v>
      </c>
      <c r="B12" s="21" t="s">
        <v>203</v>
      </c>
      <c r="C12" s="25">
        <v>15</v>
      </c>
      <c r="D12" s="25">
        <v>14</v>
      </c>
      <c r="E12" s="25"/>
      <c r="F12" s="25">
        <v>7</v>
      </c>
      <c r="G12" s="25"/>
      <c r="H12" s="25">
        <v>12</v>
      </c>
      <c r="I12" s="25">
        <v>7</v>
      </c>
      <c r="J12" s="25">
        <v>9</v>
      </c>
      <c r="K12" s="25">
        <v>9</v>
      </c>
      <c r="L12" s="25">
        <v>12</v>
      </c>
      <c r="M12" s="25"/>
      <c r="N12" s="26"/>
      <c r="O12" s="24">
        <f t="shared" si="0"/>
        <v>85</v>
      </c>
      <c r="P12" s="130" t="s">
        <v>116</v>
      </c>
      <c r="Q12" s="89">
        <f t="shared" si="1"/>
        <v>29</v>
      </c>
    </row>
    <row r="13" spans="1:17" ht="15.75" customHeight="1">
      <c r="A13" s="65">
        <v>8</v>
      </c>
      <c r="B13" s="21" t="s">
        <v>183</v>
      </c>
      <c r="C13" s="38">
        <v>15</v>
      </c>
      <c r="D13" s="38">
        <v>9</v>
      </c>
      <c r="E13" s="38">
        <v>6</v>
      </c>
      <c r="F13" s="38">
        <v>8</v>
      </c>
      <c r="G13" s="38"/>
      <c r="H13" s="38">
        <v>10</v>
      </c>
      <c r="I13" s="38">
        <v>8</v>
      </c>
      <c r="J13" s="38">
        <v>10</v>
      </c>
      <c r="K13" s="38">
        <v>9</v>
      </c>
      <c r="L13" s="38">
        <v>11</v>
      </c>
      <c r="M13" s="38"/>
      <c r="N13" s="38">
        <v>1</v>
      </c>
      <c r="O13" s="24">
        <f t="shared" si="0"/>
        <v>85</v>
      </c>
      <c r="P13" s="130" t="s">
        <v>116</v>
      </c>
      <c r="Q13" s="89">
        <f t="shared" si="1"/>
        <v>30</v>
      </c>
    </row>
    <row r="14" spans="1:17" ht="15.75" customHeight="1">
      <c r="A14" s="65"/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>
        <f aca="true" t="shared" si="2" ref="O14:O21">IF(B14="","",SUM(C14:M14)-(N14))</f>
      </c>
      <c r="P14" s="130"/>
      <c r="Q14" s="89">
        <f t="shared" si="1"/>
        <v>0</v>
      </c>
    </row>
    <row r="15" spans="1:17" ht="15.75" customHeight="1">
      <c r="A15" s="65"/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2"/>
      </c>
      <c r="P15" s="130"/>
      <c r="Q15" s="89">
        <f t="shared" si="1"/>
        <v>0</v>
      </c>
    </row>
    <row r="16" spans="1:17" ht="15.75" customHeight="1">
      <c r="A16" s="65"/>
      <c r="B16" s="21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4">
        <f t="shared" si="2"/>
      </c>
      <c r="P16" s="130"/>
      <c r="Q16" s="89">
        <f t="shared" si="1"/>
        <v>0</v>
      </c>
    </row>
    <row r="17" spans="1:17" ht="15.75" customHeight="1">
      <c r="A17" s="65"/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2"/>
      </c>
      <c r="P17" s="130"/>
      <c r="Q17" s="89">
        <f t="shared" si="1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t="shared" si="2"/>
      </c>
      <c r="P18" s="130"/>
      <c r="Q18" s="89">
        <f t="shared" si="1"/>
        <v>0</v>
      </c>
    </row>
    <row r="19" spans="1:17" ht="15.75" customHeight="1">
      <c r="A19" s="65"/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2"/>
      </c>
      <c r="P19" s="130"/>
      <c r="Q19" s="89">
        <f t="shared" si="1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2"/>
      </c>
      <c r="P20" s="130"/>
      <c r="Q20" s="89">
        <f t="shared" si="1"/>
        <v>0</v>
      </c>
    </row>
    <row r="21" spans="1:17" ht="15.75" customHeight="1">
      <c r="A21" s="65"/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4">
        <f t="shared" si="2"/>
      </c>
      <c r="P21" s="130"/>
      <c r="Q21" s="89">
        <f t="shared" si="1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aca="true" t="shared" si="3" ref="O22:O45">IF(B22="","",SUM(C22:M22)-(N22))</f>
      </c>
      <c r="P22" s="130"/>
      <c r="Q22" s="89">
        <f t="shared" si="1"/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3"/>
      </c>
      <c r="P23" s="72"/>
      <c r="Q23" s="89">
        <f t="shared" si="1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3"/>
      </c>
      <c r="P24" s="130"/>
      <c r="Q24" s="89">
        <f t="shared" si="1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3"/>
      </c>
      <c r="P25" s="130"/>
      <c r="Q25" s="89">
        <f t="shared" si="1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3"/>
      </c>
      <c r="P26" s="130"/>
      <c r="Q26" s="89">
        <f t="shared" si="1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3"/>
      </c>
      <c r="P27" s="130"/>
      <c r="Q27" s="89">
        <f t="shared" si="1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3"/>
      </c>
      <c r="P28" s="130"/>
      <c r="Q28" s="89">
        <f t="shared" si="1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3"/>
      </c>
      <c r="P29" s="72"/>
      <c r="Q29" s="89">
        <f t="shared" si="1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3"/>
      </c>
      <c r="P30" s="72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3"/>
      </c>
      <c r="P31" s="72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3"/>
      </c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3"/>
      </c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3"/>
      </c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3"/>
      </c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3"/>
      </c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3"/>
      </c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3"/>
      </c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3"/>
      </c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3"/>
      </c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3"/>
      </c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3"/>
      </c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3"/>
      </c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3"/>
      </c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3"/>
      </c>
      <c r="P45" s="130"/>
      <c r="Q45" s="89">
        <f t="shared" si="1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G20" sqref="G20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135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136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80"/>
      <c r="M2" s="181" t="s">
        <v>46</v>
      </c>
      <c r="N2" s="182"/>
      <c r="O2" s="182" t="s">
        <v>47</v>
      </c>
      <c r="P2" s="183">
        <v>14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1174</v>
      </c>
      <c r="T3" s="277"/>
      <c r="U3" s="91">
        <f>SUM(O6:O13)</f>
        <v>808</v>
      </c>
      <c r="V3" s="277"/>
      <c r="W3" s="91">
        <f>SUM(O6:O11)</f>
        <v>618</v>
      </c>
    </row>
    <row r="4" spans="2:21" ht="23.25" customHeight="1">
      <c r="B4" s="293"/>
      <c r="C4" s="280">
        <v>92</v>
      </c>
      <c r="D4" s="281"/>
      <c r="E4" s="298"/>
      <c r="F4" s="282"/>
      <c r="G4" s="282">
        <v>91</v>
      </c>
      <c r="H4" s="283"/>
      <c r="I4" s="303"/>
      <c r="J4" s="304"/>
      <c r="K4" s="284">
        <v>57</v>
      </c>
      <c r="L4" s="285"/>
      <c r="M4" s="309"/>
      <c r="N4" s="310"/>
      <c r="O4" s="286">
        <v>80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 t="s">
        <v>145</v>
      </c>
      <c r="C6" s="38">
        <v>14</v>
      </c>
      <c r="D6" s="38">
        <v>9</v>
      </c>
      <c r="E6" s="38">
        <v>6</v>
      </c>
      <c r="F6" s="38">
        <v>9</v>
      </c>
      <c r="G6" s="38">
        <v>13</v>
      </c>
      <c r="H6" s="38">
        <v>15</v>
      </c>
      <c r="I6" s="38">
        <v>9</v>
      </c>
      <c r="J6" s="38">
        <v>9</v>
      </c>
      <c r="K6" s="38">
        <v>13</v>
      </c>
      <c r="L6" s="38">
        <v>9</v>
      </c>
      <c r="M6" s="38"/>
      <c r="N6" s="38"/>
      <c r="O6" s="24">
        <f aca="true" t="shared" si="0" ref="O6:O25">IF(B6="","",SUM(C6:M6)-(N6))</f>
        <v>106</v>
      </c>
      <c r="P6" s="130" t="s">
        <v>160</v>
      </c>
      <c r="Q6" s="89">
        <f aca="true" t="shared" si="1" ref="Q6:Q45">SUM(C6:E6)</f>
        <v>29</v>
      </c>
    </row>
    <row r="7" spans="1:22" ht="15.75" customHeight="1">
      <c r="A7" s="65">
        <v>2</v>
      </c>
      <c r="B7" s="21">
        <v>1</v>
      </c>
      <c r="C7" s="38">
        <v>13</v>
      </c>
      <c r="D7" s="38">
        <v>9</v>
      </c>
      <c r="E7" s="38">
        <v>8</v>
      </c>
      <c r="F7" s="38">
        <v>9</v>
      </c>
      <c r="G7" s="38">
        <v>12</v>
      </c>
      <c r="H7" s="38">
        <v>12</v>
      </c>
      <c r="I7" s="38">
        <v>8</v>
      </c>
      <c r="J7" s="38">
        <v>9</v>
      </c>
      <c r="K7" s="38">
        <v>10</v>
      </c>
      <c r="L7" s="38">
        <v>13</v>
      </c>
      <c r="M7" s="38">
        <v>3</v>
      </c>
      <c r="N7" s="38"/>
      <c r="O7" s="24">
        <f t="shared" si="0"/>
        <v>106</v>
      </c>
      <c r="P7" s="130" t="s">
        <v>114</v>
      </c>
      <c r="Q7" s="89">
        <f t="shared" si="1"/>
        <v>30</v>
      </c>
      <c r="S7" s="278" t="s">
        <v>89</v>
      </c>
      <c r="T7" s="279"/>
      <c r="U7" s="186" t="s">
        <v>92</v>
      </c>
      <c r="V7" s="187">
        <v>79</v>
      </c>
    </row>
    <row r="8" spans="1:22" ht="15.75" customHeight="1">
      <c r="A8" s="65">
        <v>3</v>
      </c>
      <c r="B8" s="21">
        <v>123</v>
      </c>
      <c r="C8" s="38">
        <v>12</v>
      </c>
      <c r="D8" s="38">
        <v>10</v>
      </c>
      <c r="E8" s="38">
        <v>9</v>
      </c>
      <c r="F8" s="38">
        <v>7</v>
      </c>
      <c r="G8" s="38">
        <v>12</v>
      </c>
      <c r="H8" s="38">
        <v>13</v>
      </c>
      <c r="I8" s="38">
        <v>9</v>
      </c>
      <c r="J8" s="38">
        <v>10</v>
      </c>
      <c r="K8" s="38">
        <v>11</v>
      </c>
      <c r="L8" s="38">
        <v>9</v>
      </c>
      <c r="M8" s="38">
        <v>3</v>
      </c>
      <c r="N8" s="38"/>
      <c r="O8" s="24">
        <f t="shared" si="0"/>
        <v>105</v>
      </c>
      <c r="P8" s="130" t="s">
        <v>114</v>
      </c>
      <c r="Q8" s="89">
        <f t="shared" si="1"/>
        <v>31</v>
      </c>
      <c r="S8" s="278" t="s">
        <v>90</v>
      </c>
      <c r="T8" s="279"/>
      <c r="U8" s="186" t="s">
        <v>92</v>
      </c>
      <c r="V8" s="187">
        <v>52</v>
      </c>
    </row>
    <row r="9" spans="1:22" ht="15.75" customHeight="1">
      <c r="A9" s="65">
        <v>4</v>
      </c>
      <c r="B9" s="21">
        <v>145</v>
      </c>
      <c r="C9" s="38">
        <v>13</v>
      </c>
      <c r="D9" s="38">
        <v>9</v>
      </c>
      <c r="E9" s="38">
        <v>6</v>
      </c>
      <c r="F9" s="38">
        <v>9</v>
      </c>
      <c r="G9" s="38">
        <v>13</v>
      </c>
      <c r="H9" s="38">
        <v>14</v>
      </c>
      <c r="I9" s="38">
        <v>9</v>
      </c>
      <c r="J9" s="38">
        <v>9</v>
      </c>
      <c r="K9" s="38">
        <v>12</v>
      </c>
      <c r="L9" s="38">
        <v>9</v>
      </c>
      <c r="M9" s="38"/>
      <c r="N9" s="38"/>
      <c r="O9" s="24">
        <f t="shared" si="0"/>
        <v>103</v>
      </c>
      <c r="P9" s="130" t="s">
        <v>160</v>
      </c>
      <c r="Q9" s="89">
        <f t="shared" si="1"/>
        <v>28</v>
      </c>
      <c r="S9" s="278" t="s">
        <v>91</v>
      </c>
      <c r="T9" s="279"/>
      <c r="U9" s="186" t="s">
        <v>92</v>
      </c>
      <c r="V9" s="187" t="s">
        <v>253</v>
      </c>
    </row>
    <row r="10" spans="1:17" ht="15.75" customHeight="1">
      <c r="A10" s="65">
        <v>5</v>
      </c>
      <c r="B10" s="21">
        <v>7</v>
      </c>
      <c r="C10" s="25">
        <v>13</v>
      </c>
      <c r="D10" s="25">
        <v>9</v>
      </c>
      <c r="E10" s="25">
        <v>6</v>
      </c>
      <c r="F10" s="25">
        <v>9</v>
      </c>
      <c r="G10" s="25">
        <v>13</v>
      </c>
      <c r="H10" s="25">
        <v>14</v>
      </c>
      <c r="I10" s="25">
        <v>8</v>
      </c>
      <c r="J10" s="25">
        <v>10</v>
      </c>
      <c r="K10" s="25">
        <v>11</v>
      </c>
      <c r="L10" s="25">
        <v>9</v>
      </c>
      <c r="M10" s="25"/>
      <c r="N10" s="26"/>
      <c r="O10" s="24">
        <f t="shared" si="0"/>
        <v>102</v>
      </c>
      <c r="P10" s="178" t="s">
        <v>160</v>
      </c>
      <c r="Q10" s="89">
        <f t="shared" si="1"/>
        <v>28</v>
      </c>
    </row>
    <row r="11" spans="1:17" ht="15.75" customHeight="1">
      <c r="A11" s="65">
        <v>6</v>
      </c>
      <c r="B11" s="21">
        <v>37</v>
      </c>
      <c r="C11" s="38">
        <v>13</v>
      </c>
      <c r="D11" s="38"/>
      <c r="E11" s="38">
        <v>8</v>
      </c>
      <c r="F11" s="38">
        <v>8</v>
      </c>
      <c r="G11" s="38">
        <v>16</v>
      </c>
      <c r="H11" s="38">
        <v>12</v>
      </c>
      <c r="I11" s="38">
        <v>10</v>
      </c>
      <c r="J11" s="38">
        <v>10</v>
      </c>
      <c r="K11" s="38">
        <v>10</v>
      </c>
      <c r="L11" s="38">
        <v>9</v>
      </c>
      <c r="M11" s="38"/>
      <c r="N11" s="38"/>
      <c r="O11" s="24">
        <f t="shared" si="0"/>
        <v>96</v>
      </c>
      <c r="P11" s="130" t="s">
        <v>114</v>
      </c>
      <c r="Q11" s="89">
        <f t="shared" si="1"/>
        <v>21</v>
      </c>
    </row>
    <row r="12" spans="1:17" ht="15.75" customHeight="1">
      <c r="A12" s="65">
        <v>7</v>
      </c>
      <c r="B12" s="21">
        <v>4</v>
      </c>
      <c r="C12" s="25">
        <v>12</v>
      </c>
      <c r="D12" s="25"/>
      <c r="E12" s="25">
        <v>10</v>
      </c>
      <c r="F12" s="25">
        <v>9</v>
      </c>
      <c r="G12" s="25">
        <v>15</v>
      </c>
      <c r="H12" s="25">
        <v>12</v>
      </c>
      <c r="I12" s="25">
        <v>8</v>
      </c>
      <c r="J12" s="25">
        <v>10</v>
      </c>
      <c r="K12" s="25">
        <v>9</v>
      </c>
      <c r="L12" s="25">
        <v>11</v>
      </c>
      <c r="M12" s="25"/>
      <c r="N12" s="26"/>
      <c r="O12" s="24">
        <f t="shared" si="0"/>
        <v>96</v>
      </c>
      <c r="P12" s="130" t="s">
        <v>114</v>
      </c>
      <c r="Q12" s="89">
        <f t="shared" si="1"/>
        <v>22</v>
      </c>
    </row>
    <row r="13" spans="1:17" ht="15.75" customHeight="1">
      <c r="A13" s="65">
        <v>8</v>
      </c>
      <c r="B13" s="21" t="s">
        <v>143</v>
      </c>
      <c r="C13" s="38">
        <v>12</v>
      </c>
      <c r="D13" s="38"/>
      <c r="E13" s="38">
        <v>7</v>
      </c>
      <c r="F13" s="38">
        <v>9</v>
      </c>
      <c r="G13" s="38">
        <v>11</v>
      </c>
      <c r="H13" s="38">
        <v>16</v>
      </c>
      <c r="I13" s="38">
        <v>8</v>
      </c>
      <c r="J13" s="38">
        <v>9</v>
      </c>
      <c r="K13" s="38">
        <v>12</v>
      </c>
      <c r="L13" s="38">
        <v>10</v>
      </c>
      <c r="M13" s="38"/>
      <c r="N13" s="38"/>
      <c r="O13" s="24">
        <f t="shared" si="0"/>
        <v>94</v>
      </c>
      <c r="P13" s="130" t="s">
        <v>160</v>
      </c>
      <c r="Q13" s="89">
        <f t="shared" si="1"/>
        <v>19</v>
      </c>
    </row>
    <row r="14" spans="1:17" ht="15.75" customHeight="1">
      <c r="A14" s="65">
        <v>9</v>
      </c>
      <c r="B14" s="21">
        <v>34</v>
      </c>
      <c r="C14" s="38"/>
      <c r="D14" s="38">
        <v>10</v>
      </c>
      <c r="E14" s="38">
        <v>9</v>
      </c>
      <c r="F14" s="38">
        <v>8</v>
      </c>
      <c r="G14" s="38">
        <v>15</v>
      </c>
      <c r="H14" s="38">
        <v>15</v>
      </c>
      <c r="I14" s="38">
        <v>8</v>
      </c>
      <c r="J14" s="38">
        <v>10</v>
      </c>
      <c r="K14" s="38">
        <v>10</v>
      </c>
      <c r="L14" s="38">
        <v>9</v>
      </c>
      <c r="M14" s="38"/>
      <c r="N14" s="38"/>
      <c r="O14" s="24">
        <f t="shared" si="0"/>
        <v>94</v>
      </c>
      <c r="P14" s="130" t="s">
        <v>114</v>
      </c>
      <c r="Q14" s="89">
        <f t="shared" si="1"/>
        <v>19</v>
      </c>
    </row>
    <row r="15" spans="1:17" ht="15.75" customHeight="1">
      <c r="A15" s="65">
        <v>10</v>
      </c>
      <c r="B15" s="21">
        <v>6</v>
      </c>
      <c r="C15" s="38">
        <v>12</v>
      </c>
      <c r="D15" s="38"/>
      <c r="E15" s="38">
        <v>9</v>
      </c>
      <c r="F15" s="38">
        <v>8</v>
      </c>
      <c r="G15" s="38">
        <v>15</v>
      </c>
      <c r="H15" s="38">
        <v>12</v>
      </c>
      <c r="I15" s="38">
        <v>9</v>
      </c>
      <c r="J15" s="38">
        <v>10</v>
      </c>
      <c r="K15" s="38">
        <v>9</v>
      </c>
      <c r="L15" s="38">
        <v>10</v>
      </c>
      <c r="M15" s="38"/>
      <c r="N15" s="38"/>
      <c r="O15" s="24">
        <f t="shared" si="0"/>
        <v>94</v>
      </c>
      <c r="P15" s="130" t="s">
        <v>114</v>
      </c>
      <c r="Q15" s="89">
        <f t="shared" si="1"/>
        <v>21</v>
      </c>
    </row>
    <row r="16" spans="1:17" ht="15.75" customHeight="1">
      <c r="A16" s="65">
        <v>11</v>
      </c>
      <c r="B16" s="21">
        <v>160</v>
      </c>
      <c r="C16" s="25">
        <v>14</v>
      </c>
      <c r="D16" s="25">
        <v>9</v>
      </c>
      <c r="E16" s="25"/>
      <c r="F16" s="25">
        <v>9</v>
      </c>
      <c r="G16" s="25">
        <v>9</v>
      </c>
      <c r="H16" s="25">
        <v>13</v>
      </c>
      <c r="I16" s="25">
        <v>9</v>
      </c>
      <c r="J16" s="25">
        <v>10</v>
      </c>
      <c r="K16" s="25">
        <v>10</v>
      </c>
      <c r="L16" s="25">
        <v>6</v>
      </c>
      <c r="M16" s="25"/>
      <c r="N16" s="26"/>
      <c r="O16" s="24">
        <f t="shared" si="0"/>
        <v>89</v>
      </c>
      <c r="P16" s="130" t="s">
        <v>160</v>
      </c>
      <c r="Q16" s="89">
        <f t="shared" si="1"/>
        <v>23</v>
      </c>
    </row>
    <row r="17" spans="1:17" ht="15.75" customHeight="1">
      <c r="A17" s="65">
        <v>12</v>
      </c>
      <c r="B17" s="21">
        <v>77</v>
      </c>
      <c r="C17" s="38">
        <v>12</v>
      </c>
      <c r="D17" s="38"/>
      <c r="E17" s="38">
        <v>8</v>
      </c>
      <c r="F17" s="38">
        <v>8</v>
      </c>
      <c r="G17" s="38">
        <v>10</v>
      </c>
      <c r="H17" s="38">
        <v>15</v>
      </c>
      <c r="I17" s="38">
        <v>9</v>
      </c>
      <c r="J17" s="38">
        <v>9</v>
      </c>
      <c r="K17" s="38">
        <v>9</v>
      </c>
      <c r="L17" s="38">
        <v>9</v>
      </c>
      <c r="M17" s="38"/>
      <c r="N17" s="38"/>
      <c r="O17" s="24">
        <f t="shared" si="0"/>
        <v>89</v>
      </c>
      <c r="P17" s="130" t="s">
        <v>114</v>
      </c>
      <c r="Q17" s="89">
        <f t="shared" si="1"/>
        <v>20</v>
      </c>
    </row>
    <row r="18" spans="1:17" ht="15.75" customHeight="1">
      <c r="A18" s="65">
        <v>13</v>
      </c>
      <c r="B18" s="21">
        <v>21</v>
      </c>
      <c r="C18" s="38"/>
      <c r="D18" s="38">
        <v>9</v>
      </c>
      <c r="E18" s="38">
        <v>7</v>
      </c>
      <c r="F18" s="38">
        <v>9</v>
      </c>
      <c r="G18" s="38">
        <v>12</v>
      </c>
      <c r="H18" s="38">
        <v>12</v>
      </c>
      <c r="I18" s="38">
        <v>10</v>
      </c>
      <c r="J18" s="38">
        <v>11</v>
      </c>
      <c r="K18" s="38">
        <v>10</v>
      </c>
      <c r="L18" s="38">
        <v>9</v>
      </c>
      <c r="M18" s="38"/>
      <c r="N18" s="38"/>
      <c r="O18" s="24">
        <f t="shared" si="0"/>
        <v>89</v>
      </c>
      <c r="P18" s="130" t="s">
        <v>114</v>
      </c>
      <c r="Q18" s="89">
        <f t="shared" si="1"/>
        <v>16</v>
      </c>
    </row>
    <row r="19" spans="1:17" ht="15.75" customHeight="1">
      <c r="A19" s="65">
        <v>14</v>
      </c>
      <c r="B19" s="21">
        <v>146</v>
      </c>
      <c r="C19" s="38">
        <v>12</v>
      </c>
      <c r="D19" s="38"/>
      <c r="E19" s="38">
        <v>0</v>
      </c>
      <c r="F19" s="38">
        <v>9</v>
      </c>
      <c r="G19" s="38">
        <v>15</v>
      </c>
      <c r="H19" s="38">
        <v>15</v>
      </c>
      <c r="I19" s="38">
        <v>9</v>
      </c>
      <c r="J19" s="38">
        <v>9</v>
      </c>
      <c r="K19" s="38">
        <v>10</v>
      </c>
      <c r="L19" s="38">
        <v>9</v>
      </c>
      <c r="M19" s="38"/>
      <c r="N19" s="38"/>
      <c r="O19" s="24">
        <f t="shared" si="0"/>
        <v>88</v>
      </c>
      <c r="P19" s="130" t="s">
        <v>114</v>
      </c>
      <c r="Q19" s="89">
        <f t="shared" si="1"/>
        <v>12</v>
      </c>
    </row>
    <row r="20" spans="1:17" ht="15.75" customHeight="1">
      <c r="A20" s="65">
        <v>15</v>
      </c>
      <c r="B20" s="21">
        <v>16</v>
      </c>
      <c r="C20" s="25"/>
      <c r="D20" s="25">
        <v>9</v>
      </c>
      <c r="E20" s="25">
        <v>8</v>
      </c>
      <c r="F20" s="25">
        <v>7</v>
      </c>
      <c r="G20" s="25">
        <v>16</v>
      </c>
      <c r="H20" s="25">
        <v>12</v>
      </c>
      <c r="I20" s="25">
        <v>8</v>
      </c>
      <c r="J20" s="25">
        <v>9</v>
      </c>
      <c r="K20" s="25">
        <v>10</v>
      </c>
      <c r="L20" s="25">
        <v>9</v>
      </c>
      <c r="M20" s="25"/>
      <c r="N20" s="26"/>
      <c r="O20" s="24">
        <f t="shared" si="0"/>
        <v>88</v>
      </c>
      <c r="P20" s="130" t="s">
        <v>114</v>
      </c>
      <c r="Q20" s="89">
        <f t="shared" si="1"/>
        <v>17</v>
      </c>
    </row>
    <row r="21" spans="1:17" ht="15.75" customHeight="1">
      <c r="A21" s="65">
        <v>16</v>
      </c>
      <c r="B21" s="21" t="s">
        <v>142</v>
      </c>
      <c r="C21" s="38"/>
      <c r="D21" s="38">
        <v>9</v>
      </c>
      <c r="E21" s="38">
        <v>6</v>
      </c>
      <c r="F21" s="38">
        <v>9</v>
      </c>
      <c r="G21" s="38">
        <v>12</v>
      </c>
      <c r="H21" s="38">
        <v>14</v>
      </c>
      <c r="I21" s="38">
        <v>8</v>
      </c>
      <c r="J21" s="38">
        <v>8</v>
      </c>
      <c r="K21" s="38">
        <v>12</v>
      </c>
      <c r="L21" s="38">
        <v>9</v>
      </c>
      <c r="M21" s="38"/>
      <c r="N21" s="38"/>
      <c r="O21" s="24">
        <f t="shared" si="0"/>
        <v>87</v>
      </c>
      <c r="P21" s="130" t="s">
        <v>160</v>
      </c>
      <c r="Q21" s="89">
        <f t="shared" si="1"/>
        <v>15</v>
      </c>
    </row>
    <row r="22" spans="1:17" ht="15.75" customHeight="1">
      <c r="A22" s="65">
        <v>17</v>
      </c>
      <c r="B22" s="21">
        <v>19</v>
      </c>
      <c r="C22" s="25">
        <v>13</v>
      </c>
      <c r="D22" s="25"/>
      <c r="E22" s="25">
        <v>8</v>
      </c>
      <c r="F22" s="25">
        <v>9</v>
      </c>
      <c r="G22" s="25">
        <v>9</v>
      </c>
      <c r="H22" s="25">
        <v>10</v>
      </c>
      <c r="I22" s="25">
        <v>9</v>
      </c>
      <c r="J22" s="25">
        <v>9</v>
      </c>
      <c r="K22" s="25">
        <v>10</v>
      </c>
      <c r="L22" s="25">
        <v>9</v>
      </c>
      <c r="M22" s="25"/>
      <c r="N22" s="26"/>
      <c r="O22" s="24">
        <f t="shared" si="0"/>
        <v>86</v>
      </c>
      <c r="P22" s="130" t="s">
        <v>114</v>
      </c>
      <c r="Q22" s="89">
        <f t="shared" si="1"/>
        <v>21</v>
      </c>
    </row>
    <row r="23" spans="1:17" ht="15.75" customHeight="1">
      <c r="A23" s="65">
        <v>18</v>
      </c>
      <c r="B23" s="21">
        <v>23</v>
      </c>
      <c r="C23" s="25"/>
      <c r="D23" s="25">
        <v>10</v>
      </c>
      <c r="E23" s="25">
        <v>8</v>
      </c>
      <c r="F23" s="25">
        <v>7</v>
      </c>
      <c r="G23" s="25">
        <v>10</v>
      </c>
      <c r="H23" s="25">
        <v>12</v>
      </c>
      <c r="I23" s="25">
        <v>9</v>
      </c>
      <c r="J23" s="25">
        <v>10</v>
      </c>
      <c r="K23" s="25">
        <v>9</v>
      </c>
      <c r="L23" s="25">
        <v>6</v>
      </c>
      <c r="M23" s="25"/>
      <c r="N23" s="26"/>
      <c r="O23" s="24">
        <f t="shared" si="0"/>
        <v>81</v>
      </c>
      <c r="P23" s="130" t="s">
        <v>114</v>
      </c>
      <c r="Q23" s="89">
        <f t="shared" si="1"/>
        <v>18</v>
      </c>
    </row>
    <row r="24" spans="1:17" ht="15.75" customHeight="1">
      <c r="A24" s="65">
        <v>19</v>
      </c>
      <c r="B24" s="21">
        <v>154</v>
      </c>
      <c r="C24" s="38"/>
      <c r="D24" s="38"/>
      <c r="E24" s="38"/>
      <c r="F24" s="38">
        <v>9</v>
      </c>
      <c r="G24" s="38">
        <v>14</v>
      </c>
      <c r="H24" s="38">
        <v>15</v>
      </c>
      <c r="I24" s="38">
        <v>8</v>
      </c>
      <c r="J24" s="38">
        <v>12</v>
      </c>
      <c r="K24" s="38">
        <v>12</v>
      </c>
      <c r="L24" s="38">
        <v>6</v>
      </c>
      <c r="M24" s="38"/>
      <c r="N24" s="38"/>
      <c r="O24" s="24">
        <f t="shared" si="0"/>
        <v>76</v>
      </c>
      <c r="P24" s="178" t="s">
        <v>160</v>
      </c>
      <c r="Q24" s="89">
        <f t="shared" si="1"/>
        <v>0</v>
      </c>
    </row>
    <row r="25" spans="1:17" ht="15.75" customHeight="1">
      <c r="A25" s="65">
        <v>20</v>
      </c>
      <c r="B25" s="21" t="s">
        <v>144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4">
        <f t="shared" si="0"/>
        <v>0</v>
      </c>
      <c r="P25" s="178" t="s">
        <v>160</v>
      </c>
      <c r="Q25" s="89">
        <f t="shared" si="1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aca="true" t="shared" si="2" ref="O26:O45">IF(B26="","",SUM(C26:M26)-(N26))</f>
      </c>
      <c r="P26" s="130"/>
      <c r="Q26" s="89">
        <f t="shared" si="1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130"/>
      <c r="Q27" s="89">
        <f t="shared" si="1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2"/>
      </c>
      <c r="P28" s="130"/>
      <c r="Q28" s="89">
        <f t="shared" si="1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2"/>
      </c>
      <c r="P29" s="178"/>
      <c r="Q29" s="89">
        <f t="shared" si="1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2"/>
      </c>
      <c r="P30" s="178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2"/>
      </c>
      <c r="P31" s="178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2"/>
      </c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2"/>
      </c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2"/>
      </c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2"/>
      </c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2"/>
      </c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2"/>
      </c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130"/>
      <c r="Q45" s="89">
        <f t="shared" si="1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V2:V3"/>
    <mergeCell ref="B3:B4"/>
    <mergeCell ref="C3:D3"/>
    <mergeCell ref="E3:F4"/>
    <mergeCell ref="G3:H3"/>
    <mergeCell ref="I3:J4"/>
    <mergeCell ref="K3:L3"/>
    <mergeCell ref="M3:N4"/>
    <mergeCell ref="T4:T5"/>
    <mergeCell ref="S7:T7"/>
    <mergeCell ref="S8:T8"/>
    <mergeCell ref="S9:T9"/>
    <mergeCell ref="O3:P3"/>
    <mergeCell ref="C4:D4"/>
    <mergeCell ref="G4:H4"/>
    <mergeCell ref="K4:L4"/>
    <mergeCell ref="O4:P4"/>
    <mergeCell ref="R4:R5"/>
  </mergeCells>
  <printOptions gridLines="1"/>
  <pageMargins left="0.32" right="0.31" top="0.6" bottom="0.64" header="0.5" footer="0.5"/>
  <pageSetup orientation="portrait" paperSize="9" r:id="rId1"/>
  <rowBreaks count="1" manualBreakCount="1">
    <brk id="3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T17" sqref="T17"/>
      <selection pane="bottomLeft" activeCell="H11" sqref="H11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131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/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16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312</v>
      </c>
      <c r="T3" s="277"/>
      <c r="U3" s="91">
        <f>SUM(O6:O13)</f>
        <v>312</v>
      </c>
      <c r="V3" s="277"/>
      <c r="W3" s="91">
        <f>SUM(O6:O11)</f>
        <v>312</v>
      </c>
    </row>
    <row r="4" spans="2:21" ht="23.25" customHeight="1">
      <c r="B4" s="293"/>
      <c r="C4" s="280">
        <v>38</v>
      </c>
      <c r="D4" s="281"/>
      <c r="E4" s="298"/>
      <c r="F4" s="282"/>
      <c r="G4" s="282">
        <v>58</v>
      </c>
      <c r="H4" s="283"/>
      <c r="I4" s="303"/>
      <c r="J4" s="304"/>
      <c r="K4" s="284">
        <v>9</v>
      </c>
      <c r="L4" s="285"/>
      <c r="M4" s="309"/>
      <c r="N4" s="310"/>
      <c r="O4" s="286">
        <v>16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 t="s">
        <v>198</v>
      </c>
      <c r="C6" s="25">
        <v>16</v>
      </c>
      <c r="D6" s="25">
        <v>9</v>
      </c>
      <c r="E6" s="25">
        <v>6</v>
      </c>
      <c r="F6" s="25">
        <v>10</v>
      </c>
      <c r="G6" s="25">
        <v>12</v>
      </c>
      <c r="H6" s="25">
        <v>15</v>
      </c>
      <c r="I6" s="25">
        <v>6</v>
      </c>
      <c r="J6" s="25">
        <v>7</v>
      </c>
      <c r="K6" s="25">
        <v>12</v>
      </c>
      <c r="L6" s="25">
        <v>9</v>
      </c>
      <c r="M6" s="25">
        <v>3</v>
      </c>
      <c r="N6" s="26"/>
      <c r="O6" s="24">
        <f>IF(B6="","",SUM(C6:M6)-(N6))</f>
        <v>105</v>
      </c>
      <c r="P6" s="130" t="s">
        <v>116</v>
      </c>
      <c r="Q6" s="89">
        <f>SUM(C6:E6)</f>
        <v>31</v>
      </c>
    </row>
    <row r="7" spans="1:22" ht="15.75" customHeight="1">
      <c r="A7" s="65">
        <v>2</v>
      </c>
      <c r="B7" s="21" t="s">
        <v>204</v>
      </c>
      <c r="C7" s="38"/>
      <c r="D7" s="38"/>
      <c r="E7" s="38">
        <v>6</v>
      </c>
      <c r="F7" s="38">
        <v>9</v>
      </c>
      <c r="G7" s="38">
        <v>12</v>
      </c>
      <c r="H7" s="38">
        <v>12</v>
      </c>
      <c r="I7" s="38">
        <v>7</v>
      </c>
      <c r="J7" s="38">
        <v>9</v>
      </c>
      <c r="K7" s="38">
        <v>12</v>
      </c>
      <c r="L7" s="38">
        <v>6</v>
      </c>
      <c r="M7" s="38"/>
      <c r="N7" s="38"/>
      <c r="O7" s="24">
        <f>IF(B7="","",SUM(C7:M7)-(N7))</f>
        <v>73</v>
      </c>
      <c r="P7" s="130" t="s">
        <v>116</v>
      </c>
      <c r="Q7" s="89">
        <f>SUM(C7:E7)</f>
        <v>6</v>
      </c>
      <c r="S7" s="278" t="s">
        <v>89</v>
      </c>
      <c r="T7" s="279"/>
      <c r="U7" s="132" t="s">
        <v>92</v>
      </c>
      <c r="V7" s="140" t="s">
        <v>253</v>
      </c>
    </row>
    <row r="8" spans="1:22" ht="15.75" customHeight="1">
      <c r="A8" s="65">
        <v>3</v>
      </c>
      <c r="B8" s="21" t="s">
        <v>183</v>
      </c>
      <c r="C8" s="38"/>
      <c r="D8" s="38"/>
      <c r="E8" s="38"/>
      <c r="F8" s="38">
        <v>8</v>
      </c>
      <c r="G8" s="38">
        <v>14</v>
      </c>
      <c r="H8" s="38">
        <v>14</v>
      </c>
      <c r="I8" s="38">
        <v>7</v>
      </c>
      <c r="J8" s="38">
        <v>8</v>
      </c>
      <c r="K8" s="38">
        <v>11</v>
      </c>
      <c r="L8" s="38">
        <v>6</v>
      </c>
      <c r="M8" s="38"/>
      <c r="N8" s="38"/>
      <c r="O8" s="24">
        <f>IF(B8="","",SUM(C8:M8)-(N8))</f>
        <v>68</v>
      </c>
      <c r="P8" s="130" t="s">
        <v>116</v>
      </c>
      <c r="Q8" s="89">
        <f>SUM(C8:E8)</f>
        <v>0</v>
      </c>
      <c r="S8" s="278" t="s">
        <v>90</v>
      </c>
      <c r="T8" s="279"/>
      <c r="U8" s="132" t="s">
        <v>92</v>
      </c>
      <c r="V8" s="140" t="s">
        <v>253</v>
      </c>
    </row>
    <row r="9" spans="1:22" ht="15.75" customHeight="1">
      <c r="A9" s="65">
        <v>4</v>
      </c>
      <c r="B9" s="21" t="s">
        <v>182</v>
      </c>
      <c r="C9" s="38"/>
      <c r="D9" s="38"/>
      <c r="E9" s="38">
        <v>9</v>
      </c>
      <c r="F9" s="38">
        <v>9</v>
      </c>
      <c r="G9" s="38"/>
      <c r="H9" s="38">
        <v>15</v>
      </c>
      <c r="I9" s="38">
        <v>6</v>
      </c>
      <c r="J9" s="38">
        <v>8</v>
      </c>
      <c r="K9" s="38">
        <v>13</v>
      </c>
      <c r="L9" s="38">
        <v>6</v>
      </c>
      <c r="M9" s="38"/>
      <c r="N9" s="38"/>
      <c r="O9" s="24">
        <f>IF(B9="","",SUM(C9:M9)-(N9))</f>
        <v>66</v>
      </c>
      <c r="P9" s="130" t="s">
        <v>116</v>
      </c>
      <c r="Q9" s="89">
        <f>SUM(C9:E9)</f>
        <v>9</v>
      </c>
      <c r="S9" s="278" t="s">
        <v>91</v>
      </c>
      <c r="T9" s="279"/>
      <c r="U9" s="132" t="s">
        <v>92</v>
      </c>
      <c r="V9" s="140">
        <v>31</v>
      </c>
    </row>
    <row r="10" spans="1:17" ht="15.75" customHeight="1">
      <c r="A10" s="65">
        <v>5</v>
      </c>
      <c r="B10" s="2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4">
        <f aca="true" t="shared" si="0" ref="O10:O45">IF(B10="","",SUM(C10:M10)-(N10))</f>
      </c>
      <c r="P10" s="130"/>
      <c r="Q10" s="89">
        <f aca="true" t="shared" si="1" ref="Q10:Q45">SUM(C10:E10)</f>
        <v>0</v>
      </c>
    </row>
    <row r="11" spans="1:17" ht="15.75" customHeight="1">
      <c r="A11" s="65">
        <v>6</v>
      </c>
      <c r="B11" s="2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4">
        <f t="shared" si="0"/>
      </c>
      <c r="P11" s="130"/>
      <c r="Q11" s="89">
        <f t="shared" si="1"/>
        <v>0</v>
      </c>
    </row>
    <row r="12" spans="1:17" ht="15.75" customHeight="1">
      <c r="A12" s="65">
        <v>7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4">
        <f t="shared" si="0"/>
      </c>
      <c r="P12" s="130"/>
      <c r="Q12" s="89">
        <f t="shared" si="1"/>
        <v>0</v>
      </c>
    </row>
    <row r="13" spans="1:17" ht="15.75" customHeight="1">
      <c r="A13" s="65">
        <v>8</v>
      </c>
      <c r="B13" s="21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4">
        <f t="shared" si="0"/>
      </c>
      <c r="P13" s="130"/>
      <c r="Q13" s="89">
        <f t="shared" si="1"/>
        <v>0</v>
      </c>
    </row>
    <row r="14" spans="1:17" ht="15.75" customHeight="1">
      <c r="A14" s="65">
        <v>9</v>
      </c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>
        <f t="shared" si="0"/>
      </c>
      <c r="P14" s="130"/>
      <c r="Q14" s="89">
        <f t="shared" si="1"/>
        <v>0</v>
      </c>
    </row>
    <row r="15" spans="1:17" ht="15.75" customHeight="1">
      <c r="A15" s="65">
        <v>10</v>
      </c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0"/>
      </c>
      <c r="P15" s="130"/>
      <c r="Q15" s="89">
        <f t="shared" si="1"/>
        <v>0</v>
      </c>
    </row>
    <row r="16" spans="1:17" ht="15.75" customHeight="1">
      <c r="A16" s="65">
        <v>11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0"/>
      </c>
      <c r="P16" s="130"/>
      <c r="Q16" s="89">
        <f t="shared" si="1"/>
        <v>0</v>
      </c>
    </row>
    <row r="17" spans="1:17" ht="15.75" customHeight="1">
      <c r="A17" s="65">
        <v>12</v>
      </c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0"/>
      </c>
      <c r="P17" s="130"/>
      <c r="Q17" s="89">
        <f t="shared" si="1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t="shared" si="0"/>
      </c>
      <c r="P18" s="130"/>
      <c r="Q18" s="89">
        <f t="shared" si="1"/>
        <v>0</v>
      </c>
    </row>
    <row r="19" spans="1:17" ht="15.75" customHeight="1">
      <c r="A19" s="65"/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0"/>
      </c>
      <c r="P19" s="130"/>
      <c r="Q19" s="89">
        <f t="shared" si="1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0"/>
      </c>
      <c r="P20" s="130"/>
      <c r="Q20" s="89">
        <f t="shared" si="1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0"/>
      </c>
      <c r="P21" s="130"/>
      <c r="Q21" s="89">
        <f t="shared" si="1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t="shared" si="0"/>
      </c>
      <c r="P22" s="130"/>
      <c r="Q22" s="89">
        <f t="shared" si="1"/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0"/>
      </c>
      <c r="P23" s="72"/>
      <c r="Q23" s="89">
        <f t="shared" si="1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0"/>
      </c>
      <c r="P24" s="130"/>
      <c r="Q24" s="89">
        <f t="shared" si="1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0"/>
      </c>
      <c r="P25" s="130"/>
      <c r="Q25" s="89">
        <f t="shared" si="1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0"/>
      </c>
      <c r="P26" s="130"/>
      <c r="Q26" s="89">
        <f t="shared" si="1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0"/>
      </c>
      <c r="P27" s="130"/>
      <c r="Q27" s="89">
        <f t="shared" si="1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0"/>
      </c>
      <c r="P28" s="130"/>
      <c r="Q28" s="89">
        <f t="shared" si="1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0"/>
      </c>
      <c r="P29" s="72"/>
      <c r="Q29" s="89">
        <f t="shared" si="1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0"/>
      </c>
      <c r="P30" s="72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0"/>
      </c>
      <c r="P31" s="72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0"/>
      </c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0"/>
      </c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0"/>
      </c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0"/>
      </c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0"/>
      </c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0"/>
      </c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0"/>
      </c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0"/>
      </c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0"/>
      </c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0"/>
      </c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0"/>
      </c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0"/>
      </c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0"/>
      </c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0"/>
      </c>
      <c r="P45" s="130"/>
      <c r="Q45" s="89">
        <f t="shared" si="1"/>
        <v>0</v>
      </c>
    </row>
  </sheetData>
  <sheetProtection/>
  <mergeCells count="26"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  <mergeCell ref="C3:D3"/>
    <mergeCell ref="E3:F4"/>
    <mergeCell ref="G3:H3"/>
    <mergeCell ref="I3:J4"/>
    <mergeCell ref="K3:L3"/>
    <mergeCell ref="M3:N4"/>
    <mergeCell ref="V2:V3"/>
    <mergeCell ref="A1:C1"/>
    <mergeCell ref="D1:K1"/>
    <mergeCell ref="A2:C2"/>
    <mergeCell ref="D2:F2"/>
    <mergeCell ref="G2:I2"/>
    <mergeCell ref="J2:K2"/>
    <mergeCell ref="R2:R3"/>
    <mergeCell ref="T2:T3"/>
    <mergeCell ref="B3:B4"/>
  </mergeCells>
  <printOptions gridLines="1"/>
  <pageMargins left="0.32" right="0.31" top="0.6" bottom="0.64" header="0.5" footer="0.5"/>
  <pageSetup orientation="portrait" paperSize="9" r:id="rId1"/>
  <rowBreaks count="1" manualBreakCount="1">
    <brk id="3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R1" sqref="R1:W3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84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85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17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1050</v>
      </c>
      <c r="T3" s="277"/>
      <c r="U3" s="91">
        <f>SUM(O6:O13)</f>
        <v>822</v>
      </c>
      <c r="V3" s="277"/>
      <c r="W3" s="91">
        <f>SUM(O6:O11)</f>
        <v>636</v>
      </c>
    </row>
    <row r="4" spans="2:21" ht="23.25" customHeight="1">
      <c r="B4" s="293"/>
      <c r="C4" s="280">
        <v>79</v>
      </c>
      <c r="D4" s="281"/>
      <c r="E4" s="298"/>
      <c r="F4" s="282"/>
      <c r="G4" s="282">
        <v>66</v>
      </c>
      <c r="H4" s="283"/>
      <c r="I4" s="303"/>
      <c r="J4" s="304"/>
      <c r="K4" s="284">
        <v>56</v>
      </c>
      <c r="L4" s="285"/>
      <c r="M4" s="309"/>
      <c r="N4" s="310"/>
      <c r="O4" s="286">
        <v>94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13</v>
      </c>
      <c r="C6" s="38">
        <v>16</v>
      </c>
      <c r="D6" s="38">
        <v>9</v>
      </c>
      <c r="E6" s="38">
        <v>9</v>
      </c>
      <c r="F6" s="38">
        <v>9</v>
      </c>
      <c r="G6" s="38">
        <v>14</v>
      </c>
      <c r="H6" s="38">
        <v>12</v>
      </c>
      <c r="I6" s="38">
        <v>10</v>
      </c>
      <c r="J6" s="38">
        <v>9</v>
      </c>
      <c r="K6" s="38">
        <v>10</v>
      </c>
      <c r="L6" s="38">
        <v>9</v>
      </c>
      <c r="M6" s="38">
        <v>3</v>
      </c>
      <c r="N6" s="38"/>
      <c r="O6" s="24">
        <f aca="true" t="shared" si="0" ref="O6:O17">IF(B6="","",SUM(C6:M6)-(N6))</f>
        <v>110</v>
      </c>
      <c r="P6" s="130" t="s">
        <v>114</v>
      </c>
      <c r="Q6" s="89">
        <f aca="true" t="shared" si="1" ref="Q6:Q21">SUM(C6:E6)</f>
        <v>34</v>
      </c>
    </row>
    <row r="7" spans="1:22" ht="15.75" customHeight="1">
      <c r="A7" s="65">
        <v>2</v>
      </c>
      <c r="B7" s="21">
        <v>49</v>
      </c>
      <c r="C7" s="38">
        <v>16</v>
      </c>
      <c r="D7" s="38">
        <v>9</v>
      </c>
      <c r="E7" s="38">
        <v>9</v>
      </c>
      <c r="F7" s="38">
        <v>9</v>
      </c>
      <c r="G7" s="38">
        <v>12</v>
      </c>
      <c r="H7" s="38">
        <v>12</v>
      </c>
      <c r="I7" s="38">
        <v>9</v>
      </c>
      <c r="J7" s="38">
        <v>10</v>
      </c>
      <c r="K7" s="38">
        <v>11</v>
      </c>
      <c r="L7" s="38">
        <v>10</v>
      </c>
      <c r="M7" s="38">
        <v>3</v>
      </c>
      <c r="N7" s="38"/>
      <c r="O7" s="24">
        <f t="shared" si="0"/>
        <v>110</v>
      </c>
      <c r="P7" s="130" t="s">
        <v>114</v>
      </c>
      <c r="Q7" s="89">
        <f t="shared" si="1"/>
        <v>34</v>
      </c>
      <c r="S7" s="278" t="s">
        <v>89</v>
      </c>
      <c r="T7" s="279"/>
      <c r="U7" s="132" t="s">
        <v>92</v>
      </c>
      <c r="V7" s="140" t="s">
        <v>253</v>
      </c>
    </row>
    <row r="8" spans="1:22" ht="15.75" customHeight="1">
      <c r="A8" s="65">
        <v>3</v>
      </c>
      <c r="B8" s="21">
        <v>4</v>
      </c>
      <c r="C8" s="38">
        <v>15</v>
      </c>
      <c r="D8" s="38">
        <v>9</v>
      </c>
      <c r="E8" s="38">
        <v>9</v>
      </c>
      <c r="F8" s="38">
        <v>9</v>
      </c>
      <c r="G8" s="38">
        <v>10</v>
      </c>
      <c r="H8" s="38">
        <v>12</v>
      </c>
      <c r="I8" s="38">
        <v>10</v>
      </c>
      <c r="J8" s="38">
        <v>9</v>
      </c>
      <c r="K8" s="38">
        <v>11</v>
      </c>
      <c r="L8" s="38">
        <v>12</v>
      </c>
      <c r="M8" s="38">
        <v>3</v>
      </c>
      <c r="N8" s="38"/>
      <c r="O8" s="24">
        <f t="shared" si="0"/>
        <v>109</v>
      </c>
      <c r="P8" s="130" t="s">
        <v>114</v>
      </c>
      <c r="Q8" s="89">
        <f t="shared" si="1"/>
        <v>33</v>
      </c>
      <c r="S8" s="278" t="s">
        <v>90</v>
      </c>
      <c r="T8" s="279"/>
      <c r="U8" s="132" t="s">
        <v>92</v>
      </c>
      <c r="V8" s="140">
        <v>68</v>
      </c>
    </row>
    <row r="9" spans="1:22" ht="15.75" customHeight="1">
      <c r="A9" s="65">
        <v>4</v>
      </c>
      <c r="B9" s="21">
        <v>37</v>
      </c>
      <c r="C9" s="25">
        <v>14</v>
      </c>
      <c r="D9" s="25">
        <v>10</v>
      </c>
      <c r="E9" s="25">
        <v>7</v>
      </c>
      <c r="F9" s="25">
        <v>8</v>
      </c>
      <c r="G9" s="25">
        <v>14</v>
      </c>
      <c r="H9" s="25">
        <v>10</v>
      </c>
      <c r="I9" s="25">
        <v>9</v>
      </c>
      <c r="J9" s="25">
        <v>9</v>
      </c>
      <c r="K9" s="25">
        <v>10</v>
      </c>
      <c r="L9" s="25">
        <v>9</v>
      </c>
      <c r="M9" s="25">
        <v>3</v>
      </c>
      <c r="N9" s="26"/>
      <c r="O9" s="24">
        <f t="shared" si="0"/>
        <v>103</v>
      </c>
      <c r="P9" s="130" t="s">
        <v>114</v>
      </c>
      <c r="Q9" s="89">
        <f t="shared" si="1"/>
        <v>31</v>
      </c>
      <c r="S9" s="278" t="s">
        <v>91</v>
      </c>
      <c r="T9" s="279"/>
      <c r="U9" s="132" t="s">
        <v>92</v>
      </c>
      <c r="V9" s="140">
        <v>30</v>
      </c>
    </row>
    <row r="10" spans="1:17" ht="15.75" customHeight="1">
      <c r="A10" s="65">
        <v>5</v>
      </c>
      <c r="B10" s="21">
        <v>79</v>
      </c>
      <c r="C10" s="38">
        <v>12</v>
      </c>
      <c r="D10" s="38">
        <v>9</v>
      </c>
      <c r="E10" s="38">
        <v>9</v>
      </c>
      <c r="F10" s="38">
        <v>8</v>
      </c>
      <c r="G10" s="38">
        <v>11</v>
      </c>
      <c r="H10" s="38">
        <v>10</v>
      </c>
      <c r="I10" s="38">
        <v>10</v>
      </c>
      <c r="J10" s="38">
        <v>9</v>
      </c>
      <c r="K10" s="38">
        <v>11</v>
      </c>
      <c r="L10" s="38">
        <v>10</v>
      </c>
      <c r="M10" s="38">
        <v>3</v>
      </c>
      <c r="N10" s="38"/>
      <c r="O10" s="24">
        <f t="shared" si="0"/>
        <v>102</v>
      </c>
      <c r="P10" s="130" t="s">
        <v>114</v>
      </c>
      <c r="Q10" s="89">
        <f t="shared" si="1"/>
        <v>30</v>
      </c>
    </row>
    <row r="11" spans="1:17" ht="15.75" customHeight="1">
      <c r="A11" s="65">
        <v>6</v>
      </c>
      <c r="B11" s="21">
        <v>48</v>
      </c>
      <c r="C11" s="25">
        <v>13</v>
      </c>
      <c r="D11" s="25">
        <v>10</v>
      </c>
      <c r="E11" s="25">
        <v>8</v>
      </c>
      <c r="F11" s="25">
        <v>8</v>
      </c>
      <c r="G11" s="25">
        <v>12</v>
      </c>
      <c r="H11" s="25">
        <v>10</v>
      </c>
      <c r="I11" s="25">
        <v>9</v>
      </c>
      <c r="J11" s="25">
        <v>10</v>
      </c>
      <c r="K11" s="25">
        <v>10</v>
      </c>
      <c r="L11" s="25">
        <v>9</v>
      </c>
      <c r="M11" s="38">
        <v>3</v>
      </c>
      <c r="N11" s="38"/>
      <c r="O11" s="24">
        <f t="shared" si="0"/>
        <v>102</v>
      </c>
      <c r="P11" s="130" t="s">
        <v>114</v>
      </c>
      <c r="Q11" s="89">
        <f t="shared" si="1"/>
        <v>31</v>
      </c>
    </row>
    <row r="12" spans="1:17" ht="15.75" customHeight="1">
      <c r="A12" s="65">
        <v>7</v>
      </c>
      <c r="B12" s="21" t="s">
        <v>190</v>
      </c>
      <c r="C12" s="38">
        <v>13</v>
      </c>
      <c r="D12" s="38">
        <v>9</v>
      </c>
      <c r="E12" s="38">
        <v>8</v>
      </c>
      <c r="F12" s="38">
        <v>7</v>
      </c>
      <c r="G12" s="38">
        <v>12</v>
      </c>
      <c r="H12" s="38">
        <v>9</v>
      </c>
      <c r="I12" s="38">
        <v>9</v>
      </c>
      <c r="J12" s="38">
        <v>8</v>
      </c>
      <c r="K12" s="38">
        <v>8</v>
      </c>
      <c r="L12" s="38">
        <v>13</v>
      </c>
      <c r="M12" s="38"/>
      <c r="N12" s="38"/>
      <c r="O12" s="24">
        <f t="shared" si="0"/>
        <v>96</v>
      </c>
      <c r="P12" s="130" t="s">
        <v>116</v>
      </c>
      <c r="Q12" s="89">
        <f t="shared" si="1"/>
        <v>30</v>
      </c>
    </row>
    <row r="13" spans="1:17" ht="15.75" customHeight="1">
      <c r="A13" s="65">
        <v>8</v>
      </c>
      <c r="B13" s="21" t="s">
        <v>189</v>
      </c>
      <c r="C13" s="38">
        <v>17</v>
      </c>
      <c r="D13" s="38"/>
      <c r="E13" s="38">
        <v>7</v>
      </c>
      <c r="F13" s="38">
        <v>6</v>
      </c>
      <c r="G13" s="38">
        <v>15</v>
      </c>
      <c r="H13" s="38">
        <v>9</v>
      </c>
      <c r="I13" s="38">
        <v>9</v>
      </c>
      <c r="J13" s="38">
        <v>9</v>
      </c>
      <c r="K13" s="38">
        <v>9</v>
      </c>
      <c r="L13" s="38">
        <v>9</v>
      </c>
      <c r="M13" s="38"/>
      <c r="N13" s="38"/>
      <c r="O13" s="24">
        <f t="shared" si="0"/>
        <v>90</v>
      </c>
      <c r="P13" s="130" t="s">
        <v>116</v>
      </c>
      <c r="Q13" s="89">
        <f t="shared" si="1"/>
        <v>24</v>
      </c>
    </row>
    <row r="14" spans="1:17" ht="15.75" customHeight="1">
      <c r="A14" s="65">
        <v>9</v>
      </c>
      <c r="B14" s="21" t="s">
        <v>187</v>
      </c>
      <c r="C14" s="25">
        <v>16</v>
      </c>
      <c r="D14" s="25"/>
      <c r="E14" s="25">
        <v>8</v>
      </c>
      <c r="F14" s="25">
        <v>7</v>
      </c>
      <c r="G14" s="25">
        <v>10</v>
      </c>
      <c r="H14" s="25">
        <v>9</v>
      </c>
      <c r="I14" s="25">
        <v>9</v>
      </c>
      <c r="J14" s="25">
        <v>10</v>
      </c>
      <c r="K14" s="25">
        <v>9</v>
      </c>
      <c r="L14" s="25">
        <v>6</v>
      </c>
      <c r="M14" s="25"/>
      <c r="N14" s="26"/>
      <c r="O14" s="24">
        <f t="shared" si="0"/>
        <v>84</v>
      </c>
      <c r="P14" s="130" t="s">
        <v>116</v>
      </c>
      <c r="Q14" s="89">
        <f t="shared" si="1"/>
        <v>24</v>
      </c>
    </row>
    <row r="15" spans="1:17" ht="15.75" customHeight="1">
      <c r="A15" s="65">
        <v>10</v>
      </c>
      <c r="B15" s="21">
        <v>65</v>
      </c>
      <c r="C15" s="25">
        <v>12</v>
      </c>
      <c r="D15" s="25"/>
      <c r="E15" s="25"/>
      <c r="F15" s="25">
        <v>9</v>
      </c>
      <c r="G15" s="25">
        <v>10</v>
      </c>
      <c r="H15" s="25">
        <v>9</v>
      </c>
      <c r="I15" s="25">
        <v>10</v>
      </c>
      <c r="J15" s="25">
        <v>9</v>
      </c>
      <c r="K15" s="25">
        <v>9</v>
      </c>
      <c r="L15" s="25">
        <v>6</v>
      </c>
      <c r="M15" s="25"/>
      <c r="N15" s="26"/>
      <c r="O15" s="24">
        <f t="shared" si="0"/>
        <v>74</v>
      </c>
      <c r="P15" s="130" t="s">
        <v>114</v>
      </c>
      <c r="Q15" s="89">
        <f t="shared" si="1"/>
        <v>12</v>
      </c>
    </row>
    <row r="16" spans="1:17" ht="15.75" customHeight="1">
      <c r="A16" s="65">
        <v>11</v>
      </c>
      <c r="B16" s="21" t="s">
        <v>188</v>
      </c>
      <c r="C16" s="38"/>
      <c r="D16" s="38">
        <v>10</v>
      </c>
      <c r="E16" s="38">
        <v>8</v>
      </c>
      <c r="F16" s="38">
        <v>7</v>
      </c>
      <c r="G16" s="38"/>
      <c r="H16" s="38">
        <v>9</v>
      </c>
      <c r="I16" s="38">
        <v>8</v>
      </c>
      <c r="J16" s="38">
        <v>9</v>
      </c>
      <c r="K16" s="38">
        <v>9</v>
      </c>
      <c r="L16" s="38">
        <v>10</v>
      </c>
      <c r="M16" s="38"/>
      <c r="N16" s="38"/>
      <c r="O16" s="24">
        <f t="shared" si="0"/>
        <v>70</v>
      </c>
      <c r="P16" s="130" t="s">
        <v>116</v>
      </c>
      <c r="Q16" s="89">
        <f t="shared" si="1"/>
        <v>18</v>
      </c>
    </row>
    <row r="17" spans="1:17" ht="15.75" customHeight="1">
      <c r="A17" s="65">
        <v>12</v>
      </c>
      <c r="B17" s="21">
        <v>61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0"/>
        <v>0</v>
      </c>
      <c r="P17" s="130" t="s">
        <v>114</v>
      </c>
      <c r="Q17" s="89">
        <f t="shared" si="1"/>
        <v>0</v>
      </c>
    </row>
    <row r="18" spans="1:17" ht="15.75" customHeight="1">
      <c r="A18" s="65">
        <v>9</v>
      </c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aca="true" t="shared" si="2" ref="O18:O45">IF(B18="","",SUM(C18:M18)-(N18))</f>
      </c>
      <c r="P18" s="72"/>
      <c r="Q18" s="89">
        <f t="shared" si="1"/>
        <v>0</v>
      </c>
    </row>
    <row r="19" spans="1:17" ht="15.75" customHeight="1">
      <c r="A19" s="65">
        <v>2</v>
      </c>
      <c r="B19" s="2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4">
        <f t="shared" si="2"/>
      </c>
      <c r="P19" s="72"/>
      <c r="Q19" s="89">
        <f t="shared" si="1"/>
        <v>0</v>
      </c>
    </row>
    <row r="20" spans="1:17" ht="15.75" customHeight="1">
      <c r="A20" s="65">
        <v>26</v>
      </c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2"/>
      </c>
      <c r="P20" s="130"/>
      <c r="Q20" s="89">
        <f t="shared" si="1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2"/>
      </c>
      <c r="P21" s="130"/>
      <c r="Q21" s="89">
        <f t="shared" si="1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t="shared" si="2"/>
      </c>
      <c r="P22" s="130"/>
      <c r="Q22" s="89">
        <f aca="true" t="shared" si="3" ref="Q22:Q45">SUM(C22:E22)</f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2"/>
      </c>
      <c r="P23" s="72"/>
      <c r="Q23" s="89">
        <f t="shared" si="3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130"/>
      <c r="Q24" s="89">
        <f t="shared" si="3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2"/>
      </c>
      <c r="P25" s="130"/>
      <c r="Q25" s="89">
        <f t="shared" si="3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130"/>
      <c r="Q26" s="89">
        <f t="shared" si="3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130"/>
      <c r="Q27" s="89">
        <f t="shared" si="3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2"/>
      </c>
      <c r="P28" s="130"/>
      <c r="Q28" s="89">
        <f t="shared" si="3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2"/>
      </c>
      <c r="P29" s="72"/>
      <c r="Q29" s="89">
        <f t="shared" si="3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2"/>
      </c>
      <c r="P30" s="72"/>
      <c r="Q30" s="89">
        <f t="shared" si="3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2"/>
      </c>
      <c r="P31" s="72"/>
      <c r="Q31" s="89">
        <f t="shared" si="3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130"/>
      <c r="Q32" s="89">
        <f t="shared" si="3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130"/>
      <c r="Q33" s="89">
        <f t="shared" si="3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2"/>
      </c>
      <c r="P34" s="130"/>
      <c r="Q34" s="89">
        <f t="shared" si="3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2"/>
      </c>
      <c r="P35" s="130"/>
      <c r="Q35" s="89">
        <f t="shared" si="3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130"/>
      <c r="Q36" s="89">
        <f t="shared" si="3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2"/>
      </c>
      <c r="P37" s="130"/>
      <c r="Q37" s="89">
        <f t="shared" si="3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2"/>
      </c>
      <c r="P38" s="130"/>
      <c r="Q38" s="89">
        <f t="shared" si="3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2"/>
      </c>
      <c r="P39" s="130"/>
      <c r="Q39" s="89">
        <f t="shared" si="3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130"/>
      <c r="Q40" s="89">
        <f t="shared" si="3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130"/>
      <c r="Q41" s="89">
        <f t="shared" si="3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130"/>
      <c r="Q42" s="89">
        <f t="shared" si="3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130"/>
      <c r="Q43" s="89">
        <f t="shared" si="3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2"/>
      </c>
      <c r="P44" s="130"/>
      <c r="Q44" s="89">
        <f t="shared" si="3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130"/>
      <c r="Q45" s="89">
        <f t="shared" si="3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orientation="portrait" paperSize="9" r:id="rId1"/>
  <rowBreaks count="1" manualBreakCount="1">
    <brk id="39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R1" sqref="R1:W3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69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68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16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515</v>
      </c>
      <c r="T3" s="277"/>
      <c r="U3" s="91">
        <f>SUM(O6:O13)</f>
        <v>515</v>
      </c>
      <c r="V3" s="277"/>
      <c r="W3" s="91">
        <f>SUM(O6:O11)</f>
        <v>515</v>
      </c>
    </row>
    <row r="4" spans="2:21" ht="23.25" customHeight="1">
      <c r="B4" s="293"/>
      <c r="C4" s="280">
        <v>32</v>
      </c>
      <c r="D4" s="281"/>
      <c r="E4" s="298"/>
      <c r="F4" s="282"/>
      <c r="G4" s="282">
        <v>74</v>
      </c>
      <c r="H4" s="283"/>
      <c r="I4" s="303"/>
      <c r="J4" s="304"/>
      <c r="K4" s="284">
        <v>22</v>
      </c>
      <c r="L4" s="285"/>
      <c r="M4" s="309"/>
      <c r="N4" s="310"/>
      <c r="O4" s="286"/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124</v>
      </c>
      <c r="C6" s="25">
        <v>16</v>
      </c>
      <c r="D6" s="25">
        <v>10</v>
      </c>
      <c r="E6" s="25">
        <v>7</v>
      </c>
      <c r="F6" s="25">
        <v>10</v>
      </c>
      <c r="G6" s="25">
        <v>10</v>
      </c>
      <c r="H6" s="25">
        <v>12</v>
      </c>
      <c r="I6" s="25">
        <v>8</v>
      </c>
      <c r="J6" s="25">
        <v>9</v>
      </c>
      <c r="K6" s="25">
        <v>13</v>
      </c>
      <c r="L6" s="25">
        <v>8</v>
      </c>
      <c r="M6" s="25">
        <v>3</v>
      </c>
      <c r="N6" s="26"/>
      <c r="O6" s="24">
        <f aca="true" t="shared" si="0" ref="O6:O17">IF(B6="","",SUM(C6:M6)-(N6))</f>
        <v>106</v>
      </c>
      <c r="P6" s="130" t="s">
        <v>160</v>
      </c>
      <c r="Q6" s="89">
        <f aca="true" t="shared" si="1" ref="Q6:Q17">SUM(C6:E6)</f>
        <v>33</v>
      </c>
    </row>
    <row r="7" spans="1:22" ht="15.75" customHeight="1">
      <c r="A7" s="65">
        <v>2</v>
      </c>
      <c r="B7" s="21">
        <v>150</v>
      </c>
      <c r="C7" s="38">
        <v>12</v>
      </c>
      <c r="D7" s="38">
        <v>12</v>
      </c>
      <c r="E7" s="38"/>
      <c r="F7" s="38">
        <v>8</v>
      </c>
      <c r="G7" s="38">
        <v>13</v>
      </c>
      <c r="H7" s="38">
        <v>15</v>
      </c>
      <c r="I7" s="38">
        <v>9</v>
      </c>
      <c r="J7" s="38">
        <v>9</v>
      </c>
      <c r="K7" s="38">
        <v>12</v>
      </c>
      <c r="L7" s="38">
        <v>6</v>
      </c>
      <c r="M7" s="38"/>
      <c r="N7" s="38"/>
      <c r="O7" s="24">
        <f t="shared" si="0"/>
        <v>96</v>
      </c>
      <c r="P7" s="130" t="s">
        <v>160</v>
      </c>
      <c r="Q7" s="89">
        <f t="shared" si="1"/>
        <v>24</v>
      </c>
      <c r="S7" s="278" t="s">
        <v>89</v>
      </c>
      <c r="T7" s="279"/>
      <c r="U7" s="132" t="s">
        <v>92</v>
      </c>
      <c r="V7" s="140">
        <v>75</v>
      </c>
    </row>
    <row r="8" spans="1:22" ht="15.75" customHeight="1">
      <c r="A8" s="65">
        <v>3</v>
      </c>
      <c r="B8" s="21">
        <v>100</v>
      </c>
      <c r="C8" s="25">
        <v>16</v>
      </c>
      <c r="D8" s="25"/>
      <c r="E8" s="25">
        <v>6</v>
      </c>
      <c r="F8" s="25">
        <v>9</v>
      </c>
      <c r="G8" s="25">
        <v>9</v>
      </c>
      <c r="H8" s="25">
        <v>10</v>
      </c>
      <c r="I8" s="25">
        <v>9</v>
      </c>
      <c r="J8" s="25">
        <v>10</v>
      </c>
      <c r="K8" s="25">
        <v>9</v>
      </c>
      <c r="L8" s="25">
        <v>7</v>
      </c>
      <c r="M8" s="25"/>
      <c r="N8" s="26"/>
      <c r="O8" s="24">
        <f t="shared" si="0"/>
        <v>85</v>
      </c>
      <c r="P8" s="130" t="s">
        <v>160</v>
      </c>
      <c r="Q8" s="89">
        <f t="shared" si="1"/>
        <v>22</v>
      </c>
      <c r="S8" s="278" t="s">
        <v>90</v>
      </c>
      <c r="T8" s="279"/>
      <c r="U8" s="132" t="s">
        <v>92</v>
      </c>
      <c r="V8" s="140" t="s">
        <v>253</v>
      </c>
    </row>
    <row r="9" spans="1:22" ht="15.75" customHeight="1">
      <c r="A9" s="65">
        <v>4</v>
      </c>
      <c r="B9" s="21">
        <v>154</v>
      </c>
      <c r="C9" s="38">
        <v>15</v>
      </c>
      <c r="D9" s="38"/>
      <c r="E9" s="38">
        <v>6</v>
      </c>
      <c r="F9" s="38">
        <v>9</v>
      </c>
      <c r="G9" s="38"/>
      <c r="H9" s="38">
        <v>13</v>
      </c>
      <c r="I9" s="38">
        <v>10</v>
      </c>
      <c r="J9" s="38">
        <v>11</v>
      </c>
      <c r="K9" s="38">
        <v>9</v>
      </c>
      <c r="L9" s="38">
        <v>6</v>
      </c>
      <c r="M9" s="38"/>
      <c r="N9" s="38"/>
      <c r="O9" s="24">
        <f t="shared" si="0"/>
        <v>79</v>
      </c>
      <c r="P9" s="130" t="s">
        <v>160</v>
      </c>
      <c r="Q9" s="89">
        <f t="shared" si="1"/>
        <v>21</v>
      </c>
      <c r="S9" s="278" t="s">
        <v>91</v>
      </c>
      <c r="T9" s="279"/>
      <c r="U9" s="132" t="s">
        <v>92</v>
      </c>
      <c r="V9" s="140" t="s">
        <v>253</v>
      </c>
    </row>
    <row r="10" spans="1:17" ht="15.75" customHeight="1">
      <c r="A10" s="65">
        <v>5</v>
      </c>
      <c r="B10" s="21">
        <v>60</v>
      </c>
      <c r="C10" s="38">
        <v>13</v>
      </c>
      <c r="D10" s="38"/>
      <c r="E10" s="38">
        <v>8</v>
      </c>
      <c r="F10" s="38">
        <v>9</v>
      </c>
      <c r="G10" s="38"/>
      <c r="H10" s="38">
        <v>12</v>
      </c>
      <c r="I10" s="38">
        <v>9</v>
      </c>
      <c r="J10" s="38">
        <v>9</v>
      </c>
      <c r="K10" s="38">
        <v>9</v>
      </c>
      <c r="L10" s="38">
        <v>7</v>
      </c>
      <c r="M10" s="38"/>
      <c r="N10" s="38"/>
      <c r="O10" s="24">
        <f t="shared" si="0"/>
        <v>76</v>
      </c>
      <c r="P10" s="130" t="s">
        <v>160</v>
      </c>
      <c r="Q10" s="89">
        <f t="shared" si="1"/>
        <v>21</v>
      </c>
    </row>
    <row r="11" spans="1:17" ht="15.75" customHeight="1">
      <c r="A11" s="65">
        <v>6</v>
      </c>
      <c r="B11" s="21">
        <v>78</v>
      </c>
      <c r="C11" s="38">
        <v>14</v>
      </c>
      <c r="D11" s="38"/>
      <c r="E11" s="38">
        <v>6</v>
      </c>
      <c r="F11" s="38">
        <v>9</v>
      </c>
      <c r="G11" s="38"/>
      <c r="H11" s="38">
        <v>12</v>
      </c>
      <c r="I11" s="38">
        <v>8</v>
      </c>
      <c r="J11" s="38">
        <v>9</v>
      </c>
      <c r="K11" s="38">
        <v>9</v>
      </c>
      <c r="L11" s="38">
        <v>6</v>
      </c>
      <c r="M11" s="38"/>
      <c r="N11" s="38"/>
      <c r="O11" s="24">
        <f t="shared" si="0"/>
        <v>73</v>
      </c>
      <c r="P11" s="130" t="s">
        <v>160</v>
      </c>
      <c r="Q11" s="89">
        <f t="shared" si="1"/>
        <v>20</v>
      </c>
    </row>
    <row r="12" spans="1:17" ht="15.75" customHeight="1">
      <c r="A12" s="65">
        <v>7</v>
      </c>
      <c r="B12" s="21">
        <v>53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4">
        <f t="shared" si="0"/>
        <v>0</v>
      </c>
      <c r="P12" s="130" t="s">
        <v>160</v>
      </c>
      <c r="Q12" s="89">
        <f t="shared" si="1"/>
        <v>0</v>
      </c>
    </row>
    <row r="13" spans="1:17" ht="15.75" customHeight="1">
      <c r="A13" s="65">
        <v>8</v>
      </c>
      <c r="B13" s="21">
        <v>149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4">
        <f t="shared" si="0"/>
        <v>0</v>
      </c>
      <c r="P13" s="130" t="s">
        <v>160</v>
      </c>
      <c r="Q13" s="89">
        <f t="shared" si="1"/>
        <v>0</v>
      </c>
    </row>
    <row r="14" spans="1:17" ht="15.75" customHeight="1">
      <c r="A14" s="65">
        <v>9</v>
      </c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>
        <f t="shared" si="0"/>
      </c>
      <c r="P14" s="130"/>
      <c r="Q14" s="89">
        <f t="shared" si="1"/>
        <v>0</v>
      </c>
    </row>
    <row r="15" spans="1:17" ht="15.75" customHeight="1">
      <c r="A15" s="65">
        <v>10</v>
      </c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0"/>
      </c>
      <c r="P15" s="130"/>
      <c r="Q15" s="89">
        <f t="shared" si="1"/>
        <v>0</v>
      </c>
    </row>
    <row r="16" spans="1:17" ht="15.75" customHeight="1">
      <c r="A16" s="65">
        <v>11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0"/>
      </c>
      <c r="P16" s="130"/>
      <c r="Q16" s="89">
        <f t="shared" si="1"/>
        <v>0</v>
      </c>
    </row>
    <row r="17" spans="1:17" ht="15.75" customHeight="1">
      <c r="A17" s="65">
        <v>12</v>
      </c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0"/>
      </c>
      <c r="P17" s="130"/>
      <c r="Q17" s="89">
        <f t="shared" si="1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/>
      <c r="P18" s="130"/>
      <c r="Q18" s="89">
        <f aca="true" t="shared" si="2" ref="Q18:Q45">SUM(C18:E18)</f>
        <v>0</v>
      </c>
    </row>
    <row r="19" spans="1:17" ht="15.75" customHeight="1">
      <c r="A19" s="65"/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/>
      <c r="P19" s="130"/>
      <c r="Q19" s="89">
        <f t="shared" si="2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/>
      <c r="P20" s="130"/>
      <c r="Q20" s="89">
        <f t="shared" si="2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/>
      <c r="P21" s="130"/>
      <c r="Q21" s="89">
        <f t="shared" si="2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/>
      <c r="P22" s="130"/>
      <c r="Q22" s="89">
        <f t="shared" si="2"/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/>
      <c r="P23" s="72"/>
      <c r="Q23" s="89">
        <f t="shared" si="2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/>
      <c r="P24" s="130"/>
      <c r="Q24" s="89">
        <f t="shared" si="2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/>
      <c r="P25" s="130"/>
      <c r="Q25" s="89">
        <f t="shared" si="2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/>
      <c r="P26" s="130"/>
      <c r="Q26" s="89">
        <f t="shared" si="2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/>
      <c r="P27" s="130"/>
      <c r="Q27" s="89">
        <f t="shared" si="2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/>
      <c r="P28" s="130"/>
      <c r="Q28" s="89">
        <f t="shared" si="2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/>
      <c r="P29" s="72"/>
      <c r="Q29" s="89">
        <f t="shared" si="2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/>
      <c r="P30" s="72"/>
      <c r="Q30" s="89">
        <f t="shared" si="2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/>
      <c r="P31" s="72"/>
      <c r="Q31" s="89">
        <f t="shared" si="2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/>
      <c r="P32" s="130"/>
      <c r="Q32" s="89">
        <f t="shared" si="2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/>
      <c r="P33" s="130"/>
      <c r="Q33" s="89">
        <f t="shared" si="2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/>
      <c r="P34" s="130"/>
      <c r="Q34" s="89">
        <f t="shared" si="2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/>
      <c r="P35" s="130"/>
      <c r="Q35" s="89">
        <f t="shared" si="2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/>
      <c r="P36" s="130"/>
      <c r="Q36" s="89">
        <f t="shared" si="2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/>
      <c r="P37" s="130"/>
      <c r="Q37" s="89">
        <f t="shared" si="2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/>
      <c r="P38" s="130"/>
      <c r="Q38" s="89">
        <f t="shared" si="2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/>
      <c r="P39" s="130"/>
      <c r="Q39" s="89">
        <f t="shared" si="2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/>
      <c r="P40" s="130"/>
      <c r="Q40" s="89">
        <f t="shared" si="2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/>
      <c r="P41" s="130"/>
      <c r="Q41" s="89">
        <f t="shared" si="2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/>
      <c r="P42" s="130"/>
      <c r="Q42" s="89">
        <f t="shared" si="2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/>
      <c r="P43" s="130"/>
      <c r="Q43" s="89">
        <f t="shared" si="2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/>
      <c r="P44" s="130"/>
      <c r="Q44" s="89">
        <f t="shared" si="2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/>
      <c r="P45" s="130"/>
      <c r="Q45" s="89">
        <f t="shared" si="2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V16384"/>
    </sheetView>
  </sheetViews>
  <sheetFormatPr defaultColWidth="9.140625" defaultRowHeight="15.75" customHeight="1"/>
  <cols>
    <col min="1" max="1" width="3.57421875" style="75" customWidth="1"/>
    <col min="2" max="2" width="3.57421875" style="1" customWidth="1"/>
    <col min="3" max="3" width="27.57421875" style="58" bestFit="1" customWidth="1"/>
    <col min="4" max="4" width="6.57421875" style="1" customWidth="1"/>
    <col min="5" max="5" width="4.140625" style="3" customWidth="1"/>
    <col min="6" max="6" width="3.28125" style="3" customWidth="1"/>
    <col min="7" max="18" width="4.28125" style="29" customWidth="1"/>
    <col min="19" max="19" width="4.28125" style="1" customWidth="1"/>
    <col min="20" max="20" width="4.28125" style="83" customWidth="1"/>
    <col min="21" max="21" width="5.421875" style="70" bestFit="1" customWidth="1"/>
    <col min="22" max="22" width="11.28125" style="2" customWidth="1"/>
    <col min="23" max="16384" width="9.140625" style="1" customWidth="1"/>
  </cols>
  <sheetData>
    <row r="1" spans="1:23" s="51" customFormat="1" ht="15.75" customHeight="1">
      <c r="A1" s="74" t="s">
        <v>37</v>
      </c>
      <c r="B1" s="67" t="s">
        <v>36</v>
      </c>
      <c r="C1" s="52" t="s">
        <v>33</v>
      </c>
      <c r="D1" s="53" t="s">
        <v>31</v>
      </c>
      <c r="E1" s="54" t="s">
        <v>0</v>
      </c>
      <c r="F1" s="54" t="s">
        <v>1</v>
      </c>
      <c r="G1" s="55" t="s">
        <v>2</v>
      </c>
      <c r="H1" s="55" t="s">
        <v>3</v>
      </c>
      <c r="I1" s="55" t="s">
        <v>4</v>
      </c>
      <c r="J1" s="55" t="s">
        <v>20</v>
      </c>
      <c r="K1" s="55" t="s">
        <v>5</v>
      </c>
      <c r="L1" s="55" t="s">
        <v>6</v>
      </c>
      <c r="M1" s="55" t="s">
        <v>7</v>
      </c>
      <c r="N1" s="55" t="s">
        <v>8</v>
      </c>
      <c r="O1" s="55" t="s">
        <v>19</v>
      </c>
      <c r="P1" s="55" t="s">
        <v>21</v>
      </c>
      <c r="Q1" s="55" t="s">
        <v>17</v>
      </c>
      <c r="R1" s="56" t="s">
        <v>9</v>
      </c>
      <c r="S1" s="57" t="s">
        <v>15</v>
      </c>
      <c r="T1" s="57" t="s">
        <v>16</v>
      </c>
      <c r="U1" s="68" t="s">
        <v>10</v>
      </c>
      <c r="V1" s="76" t="s">
        <v>38</v>
      </c>
      <c r="W1" s="14"/>
    </row>
    <row r="2" spans="1:22" ht="15.75" customHeight="1">
      <c r="A2" s="240"/>
      <c r="B2" s="243">
        <v>38</v>
      </c>
      <c r="C2" s="240" t="s">
        <v>66</v>
      </c>
      <c r="D2" s="240" t="s">
        <v>67</v>
      </c>
      <c r="E2" s="6">
        <v>78</v>
      </c>
      <c r="F2" s="174" t="s">
        <v>11</v>
      </c>
      <c r="G2" s="30">
        <v>25</v>
      </c>
      <c r="H2" s="30"/>
      <c r="I2" s="30">
        <v>7</v>
      </c>
      <c r="J2" s="30">
        <v>10</v>
      </c>
      <c r="K2" s="30">
        <v>14</v>
      </c>
      <c r="L2" s="30">
        <v>15</v>
      </c>
      <c r="M2" s="30">
        <v>7</v>
      </c>
      <c r="N2" s="30">
        <v>9</v>
      </c>
      <c r="O2" s="30">
        <v>12</v>
      </c>
      <c r="P2" s="30">
        <v>9</v>
      </c>
      <c r="Q2" s="30">
        <v>3</v>
      </c>
      <c r="R2" s="31"/>
      <c r="S2" s="42">
        <f>IF(E2="","",SUM(G2:Q2)-(R2))</f>
        <v>111</v>
      </c>
      <c r="T2" s="80" t="s">
        <v>18</v>
      </c>
      <c r="U2" s="259">
        <v>1</v>
      </c>
      <c r="V2" s="78">
        <f>SUM(G2:I2)</f>
        <v>32</v>
      </c>
    </row>
    <row r="3" spans="1:22" ht="15.75" customHeight="1">
      <c r="A3" s="246"/>
      <c r="B3" s="244"/>
      <c r="C3" s="246"/>
      <c r="D3" s="241"/>
      <c r="E3" s="6">
        <v>124</v>
      </c>
      <c r="F3" s="175" t="s">
        <v>12</v>
      </c>
      <c r="G3" s="27">
        <v>24</v>
      </c>
      <c r="H3" s="27"/>
      <c r="I3" s="27">
        <v>9</v>
      </c>
      <c r="J3" s="27">
        <v>9</v>
      </c>
      <c r="K3" s="27">
        <v>12</v>
      </c>
      <c r="L3" s="27">
        <v>15</v>
      </c>
      <c r="M3" s="27">
        <v>8</v>
      </c>
      <c r="N3" s="27">
        <v>9</v>
      </c>
      <c r="O3" s="27">
        <v>12</v>
      </c>
      <c r="P3" s="27">
        <v>7</v>
      </c>
      <c r="Q3" s="27">
        <v>3</v>
      </c>
      <c r="R3" s="28"/>
      <c r="S3" s="43">
        <f>IF(E3="","",SUM(G3:Q3)-(R3))</f>
        <v>108</v>
      </c>
      <c r="T3" s="81">
        <v>1</v>
      </c>
      <c r="U3" s="260"/>
      <c r="V3" s="79">
        <f>SUM(G3:I3)</f>
        <v>33</v>
      </c>
    </row>
    <row r="4" spans="1:22" ht="15.75" customHeight="1">
      <c r="A4" s="246"/>
      <c r="B4" s="244"/>
      <c r="C4" s="246"/>
      <c r="D4" s="241"/>
      <c r="E4" s="6">
        <v>145</v>
      </c>
      <c r="F4" s="175" t="s">
        <v>13</v>
      </c>
      <c r="G4" s="27">
        <v>21</v>
      </c>
      <c r="H4" s="27"/>
      <c r="I4" s="27">
        <v>6</v>
      </c>
      <c r="J4" s="27">
        <v>10</v>
      </c>
      <c r="K4" s="27">
        <v>16</v>
      </c>
      <c r="L4" s="27">
        <v>14</v>
      </c>
      <c r="M4" s="27">
        <v>8</v>
      </c>
      <c r="N4" s="27">
        <v>10</v>
      </c>
      <c r="O4" s="27">
        <v>13</v>
      </c>
      <c r="P4" s="27">
        <v>9</v>
      </c>
      <c r="Q4" s="27"/>
      <c r="R4" s="28"/>
      <c r="S4" s="43">
        <f>IF(E4="","",SUM(G4:Q4)-(R4))</f>
        <v>107</v>
      </c>
      <c r="T4" s="252">
        <f>SUM(S2:S5)+T3</f>
        <v>435</v>
      </c>
      <c r="U4" s="253"/>
      <c r="V4" s="79">
        <f>SUM(G4:I4)</f>
        <v>27</v>
      </c>
    </row>
    <row r="5" spans="1:22" ht="15.75" customHeight="1">
      <c r="A5" s="246"/>
      <c r="B5" s="244"/>
      <c r="C5" s="246"/>
      <c r="D5" s="242"/>
      <c r="E5" s="6">
        <v>50</v>
      </c>
      <c r="F5" s="176" t="s">
        <v>14</v>
      </c>
      <c r="G5" s="32">
        <v>22</v>
      </c>
      <c r="H5" s="32"/>
      <c r="I5" s="32">
        <v>10</v>
      </c>
      <c r="J5" s="32">
        <v>9</v>
      </c>
      <c r="K5" s="32">
        <v>13</v>
      </c>
      <c r="L5" s="32">
        <v>15</v>
      </c>
      <c r="M5" s="32">
        <v>9</v>
      </c>
      <c r="N5" s="32">
        <v>10</v>
      </c>
      <c r="O5" s="32">
        <v>11</v>
      </c>
      <c r="P5" s="32">
        <v>9</v>
      </c>
      <c r="Q5" s="32"/>
      <c r="R5" s="33"/>
      <c r="S5" s="41">
        <f>IF(E5="","",SUM(G5:Q5)-(R5))</f>
        <v>108</v>
      </c>
      <c r="T5" s="254"/>
      <c r="U5" s="255"/>
      <c r="V5" s="79">
        <f>SUM(G5:I5)</f>
        <v>32</v>
      </c>
    </row>
    <row r="6" spans="1:22" ht="15.75" customHeight="1">
      <c r="A6" s="249"/>
      <c r="B6" s="245"/>
      <c r="C6" s="242"/>
      <c r="D6" s="32"/>
      <c r="E6" s="247" t="s">
        <v>35</v>
      </c>
      <c r="F6" s="248"/>
      <c r="G6" s="32">
        <f aca="true" t="shared" si="0" ref="G6:Q6">SUM(G2:G5)</f>
        <v>92</v>
      </c>
      <c r="H6" s="32">
        <f t="shared" si="0"/>
        <v>0</v>
      </c>
      <c r="I6" s="32">
        <f t="shared" si="0"/>
        <v>32</v>
      </c>
      <c r="J6" s="32">
        <f t="shared" si="0"/>
        <v>38</v>
      </c>
      <c r="K6" s="32">
        <f t="shared" si="0"/>
        <v>55</v>
      </c>
      <c r="L6" s="32">
        <f t="shared" si="0"/>
        <v>59</v>
      </c>
      <c r="M6" s="32">
        <f t="shared" si="0"/>
        <v>32</v>
      </c>
      <c r="N6" s="32">
        <f t="shared" si="0"/>
        <v>38</v>
      </c>
      <c r="O6" s="32">
        <f t="shared" si="0"/>
        <v>48</v>
      </c>
      <c r="P6" s="32">
        <f t="shared" si="0"/>
        <v>34</v>
      </c>
      <c r="Q6" s="32">
        <f t="shared" si="0"/>
        <v>6</v>
      </c>
      <c r="R6" s="32">
        <v>0</v>
      </c>
      <c r="S6" s="32"/>
      <c r="T6" s="39"/>
      <c r="U6" s="69"/>
      <c r="V6" s="77">
        <f>SUM(V2:V5)</f>
        <v>124</v>
      </c>
    </row>
    <row r="7" spans="1:22" ht="15.75" customHeight="1">
      <c r="A7" s="240"/>
      <c r="B7" s="243">
        <v>27</v>
      </c>
      <c r="C7" s="240" t="s">
        <v>139</v>
      </c>
      <c r="D7" s="240" t="s">
        <v>133</v>
      </c>
      <c r="E7" s="6">
        <v>30</v>
      </c>
      <c r="F7" s="174" t="s">
        <v>11</v>
      </c>
      <c r="G7" s="30">
        <v>15</v>
      </c>
      <c r="H7" s="30">
        <v>10</v>
      </c>
      <c r="I7" s="30">
        <v>7</v>
      </c>
      <c r="J7" s="30">
        <v>9</v>
      </c>
      <c r="K7" s="30">
        <v>12</v>
      </c>
      <c r="L7" s="30">
        <v>14</v>
      </c>
      <c r="M7" s="30">
        <v>9</v>
      </c>
      <c r="N7" s="30">
        <v>9</v>
      </c>
      <c r="O7" s="30">
        <v>9</v>
      </c>
      <c r="P7" s="30">
        <v>6</v>
      </c>
      <c r="Q7" s="30">
        <v>3</v>
      </c>
      <c r="R7" s="31"/>
      <c r="S7" s="42">
        <f>IF(E7="","",SUM(G7:Q7)-(R7))</f>
        <v>103</v>
      </c>
      <c r="T7" s="80" t="s">
        <v>18</v>
      </c>
      <c r="U7" s="259">
        <v>2</v>
      </c>
      <c r="V7" s="78">
        <f>SUM(G7:I7)</f>
        <v>32</v>
      </c>
    </row>
    <row r="8" spans="1:22" ht="15.75" customHeight="1">
      <c r="A8" s="246"/>
      <c r="B8" s="244"/>
      <c r="C8" s="246"/>
      <c r="D8" s="241"/>
      <c r="E8" s="6">
        <v>7</v>
      </c>
      <c r="F8" s="175" t="s">
        <v>12</v>
      </c>
      <c r="G8" s="27">
        <v>17</v>
      </c>
      <c r="H8" s="27">
        <v>13</v>
      </c>
      <c r="I8" s="27">
        <v>6</v>
      </c>
      <c r="J8" s="27">
        <v>9</v>
      </c>
      <c r="K8" s="27">
        <v>9</v>
      </c>
      <c r="L8" s="27">
        <v>13</v>
      </c>
      <c r="M8" s="27">
        <v>8</v>
      </c>
      <c r="N8" s="27">
        <v>10</v>
      </c>
      <c r="O8" s="27">
        <v>12</v>
      </c>
      <c r="P8" s="27">
        <v>6</v>
      </c>
      <c r="Q8" s="27">
        <v>3</v>
      </c>
      <c r="R8" s="28"/>
      <c r="S8" s="43">
        <f>IF(E8="","",SUM(G8:Q8)-(R8))</f>
        <v>106</v>
      </c>
      <c r="T8" s="81">
        <v>2</v>
      </c>
      <c r="U8" s="260"/>
      <c r="V8" s="79">
        <f>SUM(G8:I8)</f>
        <v>36</v>
      </c>
    </row>
    <row r="9" spans="1:22" ht="15.75" customHeight="1">
      <c r="A9" s="246"/>
      <c r="B9" s="244"/>
      <c r="C9" s="246"/>
      <c r="D9" s="241"/>
      <c r="E9" s="6">
        <v>35</v>
      </c>
      <c r="F9" s="175" t="s">
        <v>13</v>
      </c>
      <c r="G9" s="27">
        <v>20</v>
      </c>
      <c r="H9" s="27">
        <v>10</v>
      </c>
      <c r="I9" s="27">
        <v>6</v>
      </c>
      <c r="J9" s="27">
        <v>10</v>
      </c>
      <c r="K9" s="27">
        <v>13</v>
      </c>
      <c r="L9" s="27">
        <v>12</v>
      </c>
      <c r="M9" s="27">
        <v>9</v>
      </c>
      <c r="N9" s="27">
        <v>10</v>
      </c>
      <c r="O9" s="27">
        <v>10</v>
      </c>
      <c r="P9" s="27">
        <v>6</v>
      </c>
      <c r="Q9" s="27">
        <v>3</v>
      </c>
      <c r="R9" s="28"/>
      <c r="S9" s="43">
        <f>IF(E9="","",SUM(G9:Q9)-(R9))</f>
        <v>109</v>
      </c>
      <c r="T9" s="252">
        <f>SUM(S7:S10)+T8</f>
        <v>427</v>
      </c>
      <c r="U9" s="253"/>
      <c r="V9" s="79">
        <f>SUM(G9:I9)</f>
        <v>36</v>
      </c>
    </row>
    <row r="10" spans="1:22" ht="15.75" customHeight="1">
      <c r="A10" s="246"/>
      <c r="B10" s="244"/>
      <c r="C10" s="246"/>
      <c r="D10" s="242"/>
      <c r="E10" s="6">
        <v>42</v>
      </c>
      <c r="F10" s="176" t="s">
        <v>14</v>
      </c>
      <c r="G10" s="32">
        <v>16</v>
      </c>
      <c r="H10" s="32">
        <v>12</v>
      </c>
      <c r="I10" s="32">
        <v>7</v>
      </c>
      <c r="J10" s="32">
        <v>9</v>
      </c>
      <c r="K10" s="32">
        <v>10</v>
      </c>
      <c r="L10" s="32">
        <v>12</v>
      </c>
      <c r="M10" s="32">
        <v>9</v>
      </c>
      <c r="N10" s="32">
        <v>11</v>
      </c>
      <c r="O10" s="32">
        <v>12</v>
      </c>
      <c r="P10" s="32">
        <v>6</v>
      </c>
      <c r="Q10" s="32">
        <v>3</v>
      </c>
      <c r="R10" s="33"/>
      <c r="S10" s="41">
        <f>IF(E10="","",SUM(G10:Q10)-(R10))</f>
        <v>107</v>
      </c>
      <c r="T10" s="254"/>
      <c r="U10" s="255"/>
      <c r="V10" s="79">
        <f>SUM(G10:I10)</f>
        <v>35</v>
      </c>
    </row>
    <row r="11" spans="1:22" ht="15.75" customHeight="1">
      <c r="A11" s="249"/>
      <c r="B11" s="245"/>
      <c r="C11" s="242"/>
      <c r="D11" s="32"/>
      <c r="E11" s="247" t="s">
        <v>35</v>
      </c>
      <c r="F11" s="248"/>
      <c r="G11" s="32">
        <f aca="true" t="shared" si="1" ref="G11:R11">SUM(G7:G10)</f>
        <v>68</v>
      </c>
      <c r="H11" s="32">
        <f t="shared" si="1"/>
        <v>45</v>
      </c>
      <c r="I11" s="32">
        <f t="shared" si="1"/>
        <v>26</v>
      </c>
      <c r="J11" s="32">
        <f t="shared" si="1"/>
        <v>37</v>
      </c>
      <c r="K11" s="32">
        <f t="shared" si="1"/>
        <v>44</v>
      </c>
      <c r="L11" s="32">
        <f t="shared" si="1"/>
        <v>51</v>
      </c>
      <c r="M11" s="32">
        <f t="shared" si="1"/>
        <v>35</v>
      </c>
      <c r="N11" s="32">
        <f t="shared" si="1"/>
        <v>40</v>
      </c>
      <c r="O11" s="32">
        <f t="shared" si="1"/>
        <v>43</v>
      </c>
      <c r="P11" s="32">
        <f t="shared" si="1"/>
        <v>24</v>
      </c>
      <c r="Q11" s="32">
        <f t="shared" si="1"/>
        <v>12</v>
      </c>
      <c r="R11" s="32">
        <f t="shared" si="1"/>
        <v>0</v>
      </c>
      <c r="S11" s="32"/>
      <c r="T11" s="39"/>
      <c r="U11" s="69"/>
      <c r="V11" s="77">
        <f>SUM(V7:V10)</f>
        <v>139</v>
      </c>
    </row>
    <row r="12" spans="1:22" ht="15.75" customHeight="1">
      <c r="A12" s="240"/>
      <c r="B12" s="243">
        <v>36</v>
      </c>
      <c r="C12" s="240" t="s">
        <v>70</v>
      </c>
      <c r="D12" s="240" t="s">
        <v>71</v>
      </c>
      <c r="E12" s="6">
        <v>70</v>
      </c>
      <c r="F12" s="174" t="s">
        <v>11</v>
      </c>
      <c r="G12" s="30">
        <v>18</v>
      </c>
      <c r="H12" s="30">
        <v>9</v>
      </c>
      <c r="I12" s="30">
        <v>7</v>
      </c>
      <c r="J12" s="30">
        <v>10</v>
      </c>
      <c r="K12" s="30">
        <v>16</v>
      </c>
      <c r="L12" s="30">
        <v>12</v>
      </c>
      <c r="M12" s="30">
        <v>8</v>
      </c>
      <c r="N12" s="30">
        <v>9</v>
      </c>
      <c r="O12" s="30">
        <v>12</v>
      </c>
      <c r="P12" s="30">
        <v>9</v>
      </c>
      <c r="Q12" s="30">
        <v>3</v>
      </c>
      <c r="R12" s="31"/>
      <c r="S12" s="42">
        <f>IF(E12="","",SUM(G12:Q12)-(R12))</f>
        <v>113</v>
      </c>
      <c r="T12" s="80" t="s">
        <v>18</v>
      </c>
      <c r="U12" s="259">
        <v>3</v>
      </c>
      <c r="V12" s="78">
        <f>SUM(G12:I12)</f>
        <v>34</v>
      </c>
    </row>
    <row r="13" spans="1:22" ht="15.75" customHeight="1">
      <c r="A13" s="246"/>
      <c r="B13" s="244"/>
      <c r="C13" s="246"/>
      <c r="D13" s="241"/>
      <c r="E13" s="6">
        <v>28</v>
      </c>
      <c r="F13" s="175" t="s">
        <v>12</v>
      </c>
      <c r="G13" s="27">
        <v>14</v>
      </c>
      <c r="H13" s="27">
        <v>12</v>
      </c>
      <c r="I13" s="27">
        <v>6</v>
      </c>
      <c r="J13" s="27">
        <v>9</v>
      </c>
      <c r="K13" s="27">
        <v>13</v>
      </c>
      <c r="L13" s="27">
        <v>10</v>
      </c>
      <c r="M13" s="27">
        <v>7</v>
      </c>
      <c r="N13" s="27">
        <v>10</v>
      </c>
      <c r="O13" s="27">
        <v>10</v>
      </c>
      <c r="P13" s="27">
        <v>9</v>
      </c>
      <c r="Q13" s="27">
        <v>3</v>
      </c>
      <c r="R13" s="28"/>
      <c r="S13" s="43">
        <f>IF(E13="","",SUM(G13:Q13)-(R13))</f>
        <v>103</v>
      </c>
      <c r="T13" s="81">
        <v>1</v>
      </c>
      <c r="U13" s="260"/>
      <c r="V13" s="79">
        <f>SUM(G13:I13)</f>
        <v>32</v>
      </c>
    </row>
    <row r="14" spans="1:22" ht="15.75" customHeight="1">
      <c r="A14" s="246"/>
      <c r="B14" s="244"/>
      <c r="C14" s="246"/>
      <c r="D14" s="241"/>
      <c r="E14" s="6">
        <v>24</v>
      </c>
      <c r="F14" s="175" t="s">
        <v>13</v>
      </c>
      <c r="G14" s="27">
        <v>14</v>
      </c>
      <c r="H14" s="27">
        <v>9</v>
      </c>
      <c r="I14" s="27">
        <v>6</v>
      </c>
      <c r="J14" s="27">
        <v>9</v>
      </c>
      <c r="K14" s="27">
        <v>13</v>
      </c>
      <c r="L14" s="27">
        <v>14</v>
      </c>
      <c r="M14" s="27">
        <v>9</v>
      </c>
      <c r="N14" s="27">
        <v>8</v>
      </c>
      <c r="O14" s="27">
        <v>12</v>
      </c>
      <c r="P14" s="27">
        <v>7</v>
      </c>
      <c r="Q14" s="27">
        <v>3</v>
      </c>
      <c r="R14" s="28"/>
      <c r="S14" s="43">
        <f>IF(E14="","",SUM(G14:Q14)-(R14))</f>
        <v>104</v>
      </c>
      <c r="T14" s="252">
        <f>SUM(S12:S15)+T13</f>
        <v>424</v>
      </c>
      <c r="U14" s="253"/>
      <c r="V14" s="79">
        <f>SUM(G14:I14)</f>
        <v>29</v>
      </c>
    </row>
    <row r="15" spans="1:22" ht="15.75" customHeight="1">
      <c r="A15" s="246"/>
      <c r="B15" s="244"/>
      <c r="C15" s="246"/>
      <c r="D15" s="242"/>
      <c r="E15" s="6">
        <v>19</v>
      </c>
      <c r="F15" s="176" t="s">
        <v>14</v>
      </c>
      <c r="G15" s="32">
        <v>17</v>
      </c>
      <c r="H15" s="32">
        <v>11</v>
      </c>
      <c r="I15" s="32"/>
      <c r="J15" s="32">
        <v>10</v>
      </c>
      <c r="K15" s="32">
        <v>12</v>
      </c>
      <c r="L15" s="32">
        <v>15</v>
      </c>
      <c r="M15" s="32">
        <v>8</v>
      </c>
      <c r="N15" s="32">
        <v>10</v>
      </c>
      <c r="O15" s="32">
        <v>10</v>
      </c>
      <c r="P15" s="32">
        <v>7</v>
      </c>
      <c r="Q15" s="32">
        <v>3</v>
      </c>
      <c r="R15" s="33"/>
      <c r="S15" s="41">
        <f>IF(E15="","",SUM(G15:Q15)-(R15))</f>
        <v>103</v>
      </c>
      <c r="T15" s="254"/>
      <c r="U15" s="255"/>
      <c r="V15" s="79">
        <f>SUM(G15:I15)</f>
        <v>28</v>
      </c>
    </row>
    <row r="16" spans="1:22" ht="15.75" customHeight="1">
      <c r="A16" s="249"/>
      <c r="B16" s="245"/>
      <c r="C16" s="242"/>
      <c r="D16" s="32"/>
      <c r="E16" s="247" t="s">
        <v>35</v>
      </c>
      <c r="F16" s="248"/>
      <c r="G16" s="32">
        <f aca="true" t="shared" si="2" ref="G16:Q16">SUM(G12:G15)</f>
        <v>63</v>
      </c>
      <c r="H16" s="32">
        <f t="shared" si="2"/>
        <v>41</v>
      </c>
      <c r="I16" s="32">
        <f t="shared" si="2"/>
        <v>19</v>
      </c>
      <c r="J16" s="32">
        <f t="shared" si="2"/>
        <v>38</v>
      </c>
      <c r="K16" s="32">
        <f t="shared" si="2"/>
        <v>54</v>
      </c>
      <c r="L16" s="32">
        <f t="shared" si="2"/>
        <v>51</v>
      </c>
      <c r="M16" s="32">
        <f t="shared" si="2"/>
        <v>32</v>
      </c>
      <c r="N16" s="32">
        <f t="shared" si="2"/>
        <v>37</v>
      </c>
      <c r="O16" s="32">
        <f t="shared" si="2"/>
        <v>44</v>
      </c>
      <c r="P16" s="32">
        <f t="shared" si="2"/>
        <v>32</v>
      </c>
      <c r="Q16" s="32">
        <f t="shared" si="2"/>
        <v>12</v>
      </c>
      <c r="R16" s="32">
        <v>0</v>
      </c>
      <c r="S16" s="32"/>
      <c r="T16" s="39"/>
      <c r="U16" s="69"/>
      <c r="V16" s="77">
        <f>SUM(V12:V15)</f>
        <v>123</v>
      </c>
    </row>
    <row r="17" spans="1:22" ht="15.75" customHeight="1">
      <c r="A17" s="240"/>
      <c r="B17" s="243">
        <v>12</v>
      </c>
      <c r="C17" s="240" t="s">
        <v>66</v>
      </c>
      <c r="D17" s="240" t="s">
        <v>67</v>
      </c>
      <c r="E17" s="6">
        <v>7</v>
      </c>
      <c r="F17" s="174" t="s">
        <v>11</v>
      </c>
      <c r="G17" s="30">
        <v>21</v>
      </c>
      <c r="H17" s="30"/>
      <c r="I17" s="30">
        <v>7</v>
      </c>
      <c r="J17" s="30">
        <v>9</v>
      </c>
      <c r="K17" s="30"/>
      <c r="L17" s="30">
        <v>14</v>
      </c>
      <c r="M17" s="30">
        <v>8</v>
      </c>
      <c r="N17" s="30">
        <v>9</v>
      </c>
      <c r="O17" s="30">
        <v>11</v>
      </c>
      <c r="P17" s="30">
        <v>8</v>
      </c>
      <c r="Q17" s="30"/>
      <c r="R17" s="31"/>
      <c r="S17" s="42">
        <f>IF(E17="","",SUM(G17:Q17)-(R17))</f>
        <v>87</v>
      </c>
      <c r="T17" s="80" t="s">
        <v>18</v>
      </c>
      <c r="U17" s="262">
        <v>4</v>
      </c>
      <c r="V17" s="78">
        <f>SUM(G17:I17)</f>
        <v>28</v>
      </c>
    </row>
    <row r="18" spans="1:22" ht="15.75" customHeight="1">
      <c r="A18" s="246"/>
      <c r="B18" s="244"/>
      <c r="C18" s="246"/>
      <c r="D18" s="241"/>
      <c r="E18" s="6">
        <v>103</v>
      </c>
      <c r="F18" s="175" t="s">
        <v>12</v>
      </c>
      <c r="G18" s="27">
        <v>24</v>
      </c>
      <c r="H18" s="27">
        <v>9</v>
      </c>
      <c r="I18" s="27">
        <v>8</v>
      </c>
      <c r="J18" s="27">
        <v>10</v>
      </c>
      <c r="K18" s="27">
        <v>14</v>
      </c>
      <c r="L18" s="27">
        <v>14</v>
      </c>
      <c r="M18" s="27">
        <v>10</v>
      </c>
      <c r="N18" s="27">
        <v>9</v>
      </c>
      <c r="O18" s="27">
        <v>10</v>
      </c>
      <c r="P18" s="27">
        <v>9</v>
      </c>
      <c r="Q18" s="27">
        <v>3</v>
      </c>
      <c r="R18" s="28"/>
      <c r="S18" s="43">
        <f>IF(E18="","",SUM(G18:Q18)-(R18))</f>
        <v>120</v>
      </c>
      <c r="T18" s="81"/>
      <c r="U18" s="263"/>
      <c r="V18" s="79">
        <f>SUM(G18:I18)</f>
        <v>41</v>
      </c>
    </row>
    <row r="19" spans="1:22" ht="15.75" customHeight="1">
      <c r="A19" s="246"/>
      <c r="B19" s="244"/>
      <c r="C19" s="246"/>
      <c r="D19" s="241"/>
      <c r="E19" s="6">
        <v>55</v>
      </c>
      <c r="F19" s="175" t="s">
        <v>13</v>
      </c>
      <c r="G19" s="27">
        <v>22</v>
      </c>
      <c r="H19" s="27">
        <v>9</v>
      </c>
      <c r="I19" s="27">
        <v>6</v>
      </c>
      <c r="J19" s="27">
        <v>9</v>
      </c>
      <c r="K19" s="27">
        <v>12</v>
      </c>
      <c r="L19" s="27">
        <v>15</v>
      </c>
      <c r="M19" s="27">
        <v>9</v>
      </c>
      <c r="N19" s="27">
        <v>11</v>
      </c>
      <c r="O19" s="27">
        <v>13</v>
      </c>
      <c r="P19" s="27">
        <v>9</v>
      </c>
      <c r="Q19" s="27">
        <v>3</v>
      </c>
      <c r="R19" s="28"/>
      <c r="S19" s="43">
        <f>IF(E19="","",SUM(G19:Q19)-(R19))</f>
        <v>118</v>
      </c>
      <c r="T19" s="252">
        <f>SUM(S17:S20)+T18</f>
        <v>423</v>
      </c>
      <c r="U19" s="253"/>
      <c r="V19" s="79">
        <f>SUM(G19:I19)</f>
        <v>37</v>
      </c>
    </row>
    <row r="20" spans="1:22" ht="15.75" customHeight="1">
      <c r="A20" s="246"/>
      <c r="B20" s="244"/>
      <c r="C20" s="246"/>
      <c r="D20" s="242"/>
      <c r="E20" s="6">
        <v>43</v>
      </c>
      <c r="F20" s="176" t="s">
        <v>14</v>
      </c>
      <c r="G20" s="32">
        <v>18</v>
      </c>
      <c r="H20" s="32"/>
      <c r="I20" s="32">
        <v>9</v>
      </c>
      <c r="J20" s="32">
        <v>10</v>
      </c>
      <c r="K20" s="32">
        <v>11</v>
      </c>
      <c r="L20" s="32">
        <v>14</v>
      </c>
      <c r="M20" s="32">
        <v>9</v>
      </c>
      <c r="N20" s="32">
        <v>9</v>
      </c>
      <c r="O20" s="32">
        <v>10</v>
      </c>
      <c r="P20" s="32">
        <v>8</v>
      </c>
      <c r="Q20" s="32"/>
      <c r="R20" s="33"/>
      <c r="S20" s="41">
        <f>IF(E20="","",SUM(G20:Q20)-(R20))</f>
        <v>98</v>
      </c>
      <c r="T20" s="254"/>
      <c r="U20" s="255"/>
      <c r="V20" s="79">
        <f>SUM(G20:I20)</f>
        <v>27</v>
      </c>
    </row>
    <row r="21" spans="1:22" ht="15.75" customHeight="1">
      <c r="A21" s="249"/>
      <c r="B21" s="245"/>
      <c r="C21" s="242"/>
      <c r="D21" s="32"/>
      <c r="E21" s="247" t="s">
        <v>35</v>
      </c>
      <c r="F21" s="248"/>
      <c r="G21" s="32">
        <v>88</v>
      </c>
      <c r="H21" s="32">
        <v>0</v>
      </c>
      <c r="I21" s="32">
        <v>33</v>
      </c>
      <c r="J21" s="32">
        <v>31</v>
      </c>
      <c r="K21" s="32">
        <v>30</v>
      </c>
      <c r="L21" s="32">
        <v>48</v>
      </c>
      <c r="M21" s="32">
        <v>36</v>
      </c>
      <c r="N21" s="32">
        <v>46</v>
      </c>
      <c r="O21" s="32">
        <v>43</v>
      </c>
      <c r="P21" s="32">
        <v>34</v>
      </c>
      <c r="Q21" s="32">
        <v>3</v>
      </c>
      <c r="R21" s="32">
        <v>0</v>
      </c>
      <c r="S21" s="32"/>
      <c r="T21" s="39"/>
      <c r="U21" s="69"/>
      <c r="V21" s="77">
        <f>SUM(V17:V20)</f>
        <v>133</v>
      </c>
    </row>
    <row r="22" spans="1:22" ht="15.75" customHeight="1">
      <c r="A22" s="240"/>
      <c r="B22" s="243">
        <v>17</v>
      </c>
      <c r="C22" s="240" t="s">
        <v>153</v>
      </c>
      <c r="D22" s="240" t="s">
        <v>154</v>
      </c>
      <c r="E22" s="6">
        <v>11</v>
      </c>
      <c r="F22" s="18" t="s">
        <v>11</v>
      </c>
      <c r="G22" s="27">
        <v>15</v>
      </c>
      <c r="H22" s="27">
        <v>9</v>
      </c>
      <c r="I22" s="27"/>
      <c r="J22" s="27">
        <v>9</v>
      </c>
      <c r="K22" s="27">
        <v>12</v>
      </c>
      <c r="L22" s="27">
        <v>14</v>
      </c>
      <c r="M22" s="27">
        <v>9</v>
      </c>
      <c r="N22" s="27">
        <v>9</v>
      </c>
      <c r="O22" s="27">
        <v>10</v>
      </c>
      <c r="P22" s="27">
        <v>10</v>
      </c>
      <c r="Q22" s="27">
        <v>3</v>
      </c>
      <c r="R22" s="28"/>
      <c r="S22" s="42">
        <f>IF(E22="","",SUM(G22:Q22)-(R22))</f>
        <v>100</v>
      </c>
      <c r="T22" s="80" t="s">
        <v>18</v>
      </c>
      <c r="U22" s="262">
        <v>5</v>
      </c>
      <c r="V22" s="78">
        <f>SUM(G22:I22)</f>
        <v>24</v>
      </c>
    </row>
    <row r="23" spans="1:22" ht="15.75" customHeight="1">
      <c r="A23" s="246"/>
      <c r="B23" s="244"/>
      <c r="C23" s="246"/>
      <c r="D23" s="241"/>
      <c r="E23" s="6">
        <v>29</v>
      </c>
      <c r="F23" s="19" t="s">
        <v>12</v>
      </c>
      <c r="G23" s="27">
        <v>17</v>
      </c>
      <c r="H23" s="27">
        <v>9</v>
      </c>
      <c r="I23" s="27"/>
      <c r="J23" s="27">
        <v>9</v>
      </c>
      <c r="K23" s="27">
        <v>12</v>
      </c>
      <c r="L23" s="27">
        <v>12</v>
      </c>
      <c r="M23" s="27">
        <v>9</v>
      </c>
      <c r="N23" s="27">
        <v>10</v>
      </c>
      <c r="O23" s="27">
        <v>11</v>
      </c>
      <c r="P23" s="27">
        <v>10</v>
      </c>
      <c r="Q23" s="27">
        <v>3</v>
      </c>
      <c r="R23" s="28"/>
      <c r="S23" s="43">
        <f>IF(E23="","",SUM(G23:Q23)-(R23))</f>
        <v>102</v>
      </c>
      <c r="T23" s="81">
        <v>1</v>
      </c>
      <c r="U23" s="263"/>
      <c r="V23" s="79">
        <f>SUM(G23:I23)</f>
        <v>26</v>
      </c>
    </row>
    <row r="24" spans="1:22" ht="15.75" customHeight="1">
      <c r="A24" s="246"/>
      <c r="B24" s="244"/>
      <c r="C24" s="246"/>
      <c r="D24" s="241"/>
      <c r="E24" s="6">
        <v>19</v>
      </c>
      <c r="F24" s="19" t="s">
        <v>13</v>
      </c>
      <c r="G24" s="27">
        <v>17</v>
      </c>
      <c r="H24" s="27">
        <v>9</v>
      </c>
      <c r="I24" s="27"/>
      <c r="J24" s="27">
        <v>9</v>
      </c>
      <c r="K24" s="27">
        <v>12</v>
      </c>
      <c r="L24" s="27">
        <v>14</v>
      </c>
      <c r="M24" s="27">
        <v>10</v>
      </c>
      <c r="N24" s="27">
        <v>9</v>
      </c>
      <c r="O24" s="27">
        <v>10</v>
      </c>
      <c r="P24" s="27">
        <v>8</v>
      </c>
      <c r="Q24" s="27">
        <v>3</v>
      </c>
      <c r="R24" s="28"/>
      <c r="S24" s="43">
        <f>IF(E24="","",SUM(G24:Q24)-(R24))</f>
        <v>101</v>
      </c>
      <c r="T24" s="252">
        <f>SUM(S22:S25)+T23</f>
        <v>406</v>
      </c>
      <c r="U24" s="253"/>
      <c r="V24" s="79">
        <f>SUM(G24:I24)</f>
        <v>26</v>
      </c>
    </row>
    <row r="25" spans="1:22" ht="15.75" customHeight="1">
      <c r="A25" s="246"/>
      <c r="B25" s="244"/>
      <c r="C25" s="246"/>
      <c r="D25" s="242"/>
      <c r="E25" s="6">
        <v>20</v>
      </c>
      <c r="F25" s="20" t="s">
        <v>14</v>
      </c>
      <c r="G25" s="32">
        <v>15</v>
      </c>
      <c r="H25" s="32">
        <v>9</v>
      </c>
      <c r="I25" s="32"/>
      <c r="J25" s="32">
        <v>9</v>
      </c>
      <c r="K25" s="32">
        <v>13</v>
      </c>
      <c r="L25" s="32">
        <v>15</v>
      </c>
      <c r="M25" s="32">
        <v>9</v>
      </c>
      <c r="N25" s="32">
        <v>9</v>
      </c>
      <c r="O25" s="32">
        <v>11</v>
      </c>
      <c r="P25" s="32">
        <v>9</v>
      </c>
      <c r="Q25" s="32">
        <v>3</v>
      </c>
      <c r="R25" s="33"/>
      <c r="S25" s="41">
        <f>IF(E25="","",SUM(G25:Q25)-(R25))</f>
        <v>102</v>
      </c>
      <c r="T25" s="254"/>
      <c r="U25" s="255"/>
      <c r="V25" s="79">
        <f>SUM(G25:I25)</f>
        <v>24</v>
      </c>
    </row>
    <row r="26" spans="1:22" ht="15.75" customHeight="1">
      <c r="A26" s="249"/>
      <c r="B26" s="245"/>
      <c r="C26" s="242"/>
      <c r="D26" s="32"/>
      <c r="E26" s="247" t="s">
        <v>35</v>
      </c>
      <c r="F26" s="248"/>
      <c r="G26" s="32">
        <f aca="true" t="shared" si="3" ref="G26:R26">SUM(G22:G25)</f>
        <v>64</v>
      </c>
      <c r="H26" s="32">
        <f t="shared" si="3"/>
        <v>36</v>
      </c>
      <c r="I26" s="32">
        <f t="shared" si="3"/>
        <v>0</v>
      </c>
      <c r="J26" s="32">
        <f t="shared" si="3"/>
        <v>36</v>
      </c>
      <c r="K26" s="32">
        <f t="shared" si="3"/>
        <v>49</v>
      </c>
      <c r="L26" s="32">
        <f t="shared" si="3"/>
        <v>55</v>
      </c>
      <c r="M26" s="32">
        <f t="shared" si="3"/>
        <v>37</v>
      </c>
      <c r="N26" s="32">
        <f t="shared" si="3"/>
        <v>37</v>
      </c>
      <c r="O26" s="32">
        <f t="shared" si="3"/>
        <v>42</v>
      </c>
      <c r="P26" s="32">
        <f t="shared" si="3"/>
        <v>37</v>
      </c>
      <c r="Q26" s="32">
        <f t="shared" si="3"/>
        <v>12</v>
      </c>
      <c r="R26" s="32">
        <f t="shared" si="3"/>
        <v>0</v>
      </c>
      <c r="S26" s="32"/>
      <c r="T26" s="39"/>
      <c r="U26" s="69"/>
      <c r="V26" s="77">
        <f>SUM(V22:V25)</f>
        <v>100</v>
      </c>
    </row>
    <row r="27" spans="1:22" ht="15.75" customHeight="1">
      <c r="A27" s="240"/>
      <c r="B27" s="243">
        <v>37</v>
      </c>
      <c r="C27" s="240" t="s">
        <v>79</v>
      </c>
      <c r="D27" s="240" t="s">
        <v>80</v>
      </c>
      <c r="E27" s="71" t="s">
        <v>166</v>
      </c>
      <c r="F27" s="174" t="s">
        <v>11</v>
      </c>
      <c r="G27" s="30">
        <v>17</v>
      </c>
      <c r="H27" s="30"/>
      <c r="I27" s="30">
        <v>7</v>
      </c>
      <c r="J27" s="30">
        <v>9</v>
      </c>
      <c r="K27" s="30">
        <v>12</v>
      </c>
      <c r="L27" s="30">
        <v>13</v>
      </c>
      <c r="M27" s="30">
        <v>9</v>
      </c>
      <c r="N27" s="30">
        <v>10</v>
      </c>
      <c r="O27" s="30">
        <v>10</v>
      </c>
      <c r="P27" s="30">
        <v>7</v>
      </c>
      <c r="Q27" s="30"/>
      <c r="R27" s="31"/>
      <c r="S27" s="42">
        <f>IF(E27="","",SUM(G27:Q27)-(R27))</f>
        <v>94</v>
      </c>
      <c r="T27" s="80" t="s">
        <v>18</v>
      </c>
      <c r="U27" s="250">
        <v>6</v>
      </c>
      <c r="V27" s="78">
        <f>SUM(G27:I27)</f>
        <v>24</v>
      </c>
    </row>
    <row r="28" spans="1:22" ht="15.75" customHeight="1">
      <c r="A28" s="246"/>
      <c r="B28" s="244"/>
      <c r="C28" s="246"/>
      <c r="D28" s="241"/>
      <c r="E28" s="71" t="s">
        <v>167</v>
      </c>
      <c r="F28" s="175" t="s">
        <v>12</v>
      </c>
      <c r="G28" s="27">
        <v>19</v>
      </c>
      <c r="H28" s="27">
        <v>11</v>
      </c>
      <c r="I28" s="27">
        <v>8</v>
      </c>
      <c r="J28" s="27">
        <v>8</v>
      </c>
      <c r="K28" s="27">
        <v>9</v>
      </c>
      <c r="L28" s="27">
        <v>10</v>
      </c>
      <c r="M28" s="27">
        <v>8</v>
      </c>
      <c r="N28" s="27">
        <v>9</v>
      </c>
      <c r="O28" s="27">
        <v>12</v>
      </c>
      <c r="P28" s="27">
        <v>7</v>
      </c>
      <c r="Q28" s="27">
        <v>4</v>
      </c>
      <c r="R28" s="28"/>
      <c r="S28" s="43">
        <f>IF(E28="","",SUM(G28:Q28)-(R28))</f>
        <v>105</v>
      </c>
      <c r="T28" s="81">
        <v>1</v>
      </c>
      <c r="U28" s="251"/>
      <c r="V28" s="79">
        <f>SUM(G28:I28)</f>
        <v>38</v>
      </c>
    </row>
    <row r="29" spans="1:22" ht="15.75" customHeight="1">
      <c r="A29" s="246"/>
      <c r="B29" s="244"/>
      <c r="C29" s="246"/>
      <c r="D29" s="241"/>
      <c r="E29" s="71" t="s">
        <v>168</v>
      </c>
      <c r="F29" s="175" t="s">
        <v>13</v>
      </c>
      <c r="G29" s="27">
        <v>18</v>
      </c>
      <c r="H29" s="27">
        <v>9</v>
      </c>
      <c r="I29" s="27">
        <v>6</v>
      </c>
      <c r="J29" s="27">
        <v>9</v>
      </c>
      <c r="K29" s="27">
        <v>15</v>
      </c>
      <c r="L29" s="27">
        <v>12</v>
      </c>
      <c r="M29" s="27">
        <v>7</v>
      </c>
      <c r="N29" s="27">
        <v>8</v>
      </c>
      <c r="O29" s="27">
        <v>10</v>
      </c>
      <c r="P29" s="27">
        <v>9</v>
      </c>
      <c r="Q29" s="27">
        <v>3</v>
      </c>
      <c r="R29" s="28"/>
      <c r="S29" s="43">
        <f>IF(E29="","",SUM(G29:Q29)-(R29))</f>
        <v>106</v>
      </c>
      <c r="T29" s="252">
        <f>SUM(S27:S30)+T28</f>
        <v>402</v>
      </c>
      <c r="U29" s="253"/>
      <c r="V29" s="79">
        <f>SUM(G29:I29)</f>
        <v>33</v>
      </c>
    </row>
    <row r="30" spans="1:22" ht="15.75" customHeight="1">
      <c r="A30" s="246"/>
      <c r="B30" s="244"/>
      <c r="C30" s="246"/>
      <c r="D30" s="242"/>
      <c r="E30" s="71" t="s">
        <v>169</v>
      </c>
      <c r="F30" s="176" t="s">
        <v>14</v>
      </c>
      <c r="G30" s="32">
        <v>20</v>
      </c>
      <c r="H30" s="32"/>
      <c r="I30" s="32">
        <v>7</v>
      </c>
      <c r="J30" s="32">
        <v>8</v>
      </c>
      <c r="K30" s="32">
        <v>13</v>
      </c>
      <c r="L30" s="32">
        <v>11</v>
      </c>
      <c r="M30" s="32">
        <v>10</v>
      </c>
      <c r="N30" s="32">
        <v>9</v>
      </c>
      <c r="O30" s="32">
        <v>10</v>
      </c>
      <c r="P30" s="32">
        <v>8</v>
      </c>
      <c r="Q30" s="32"/>
      <c r="R30" s="33"/>
      <c r="S30" s="41">
        <f>IF(E30="","",SUM(G30:Q30)-(R30))</f>
        <v>96</v>
      </c>
      <c r="T30" s="254"/>
      <c r="U30" s="255"/>
      <c r="V30" s="79">
        <f>SUM(G30:I30)</f>
        <v>27</v>
      </c>
    </row>
    <row r="31" spans="1:22" ht="15.75" customHeight="1">
      <c r="A31" s="249"/>
      <c r="B31" s="245"/>
      <c r="C31" s="242"/>
      <c r="D31" s="32"/>
      <c r="E31" s="247" t="s">
        <v>35</v>
      </c>
      <c r="F31" s="248"/>
      <c r="G31" s="32">
        <f aca="true" t="shared" si="4" ref="G31:Q31">SUM(G27:G30)</f>
        <v>74</v>
      </c>
      <c r="H31" s="32">
        <f t="shared" si="4"/>
        <v>20</v>
      </c>
      <c r="I31" s="32">
        <f t="shared" si="4"/>
        <v>28</v>
      </c>
      <c r="J31" s="32">
        <f t="shared" si="4"/>
        <v>34</v>
      </c>
      <c r="K31" s="32">
        <f t="shared" si="4"/>
        <v>49</v>
      </c>
      <c r="L31" s="32">
        <f t="shared" si="4"/>
        <v>46</v>
      </c>
      <c r="M31" s="32">
        <f t="shared" si="4"/>
        <v>34</v>
      </c>
      <c r="N31" s="32">
        <f t="shared" si="4"/>
        <v>36</v>
      </c>
      <c r="O31" s="32">
        <f t="shared" si="4"/>
        <v>42</v>
      </c>
      <c r="P31" s="32">
        <f t="shared" si="4"/>
        <v>31</v>
      </c>
      <c r="Q31" s="32">
        <f t="shared" si="4"/>
        <v>7</v>
      </c>
      <c r="R31" s="32">
        <v>0</v>
      </c>
      <c r="S31" s="32"/>
      <c r="T31" s="39"/>
      <c r="U31" s="69"/>
      <c r="V31" s="77">
        <f>SUM(V27:V30)</f>
        <v>122</v>
      </c>
    </row>
    <row r="32" spans="1:22" ht="15.75" customHeight="1">
      <c r="A32" s="240"/>
      <c r="B32" s="243">
        <v>3</v>
      </c>
      <c r="C32" s="240" t="s">
        <v>86</v>
      </c>
      <c r="D32" s="240" t="s">
        <v>87</v>
      </c>
      <c r="E32" s="6">
        <v>61</v>
      </c>
      <c r="F32" s="18" t="s">
        <v>11</v>
      </c>
      <c r="G32" s="30">
        <v>16</v>
      </c>
      <c r="H32" s="30"/>
      <c r="I32" s="30">
        <v>9</v>
      </c>
      <c r="J32" s="30">
        <v>10</v>
      </c>
      <c r="K32" s="30">
        <v>13</v>
      </c>
      <c r="L32" s="30">
        <v>12</v>
      </c>
      <c r="M32" s="30">
        <v>8</v>
      </c>
      <c r="N32" s="30">
        <v>9</v>
      </c>
      <c r="O32" s="30">
        <v>9</v>
      </c>
      <c r="P32" s="30">
        <v>9</v>
      </c>
      <c r="Q32" s="30"/>
      <c r="R32" s="31"/>
      <c r="S32" s="42">
        <f>IF(E32="","",SUM(G32:Q32)-(R32))</f>
        <v>95</v>
      </c>
      <c r="T32" s="80" t="s">
        <v>18</v>
      </c>
      <c r="U32" s="256">
        <v>7</v>
      </c>
      <c r="V32" s="78">
        <f>SUM(G32:I32)</f>
        <v>25</v>
      </c>
    </row>
    <row r="33" spans="1:22" ht="15.75" customHeight="1">
      <c r="A33" s="246"/>
      <c r="B33" s="244"/>
      <c r="C33" s="246"/>
      <c r="D33" s="241"/>
      <c r="E33" s="6">
        <v>65</v>
      </c>
      <c r="F33" s="19" t="s">
        <v>12</v>
      </c>
      <c r="G33" s="27"/>
      <c r="H33" s="27"/>
      <c r="I33" s="27">
        <v>8</v>
      </c>
      <c r="J33" s="27">
        <v>9</v>
      </c>
      <c r="K33" s="27">
        <v>13</v>
      </c>
      <c r="L33" s="27">
        <v>14</v>
      </c>
      <c r="M33" s="27">
        <v>8</v>
      </c>
      <c r="N33" s="27">
        <v>9</v>
      </c>
      <c r="O33" s="27">
        <v>10</v>
      </c>
      <c r="P33" s="27">
        <v>6</v>
      </c>
      <c r="Q33" s="27"/>
      <c r="R33" s="28"/>
      <c r="S33" s="43">
        <f>IF(E33="","",SUM(G33:Q33)-(R33))</f>
        <v>77</v>
      </c>
      <c r="T33" s="81"/>
      <c r="U33" s="257"/>
      <c r="V33" s="79">
        <f>SUM(G33:I33)</f>
        <v>8</v>
      </c>
    </row>
    <row r="34" spans="1:22" ht="15.75" customHeight="1">
      <c r="A34" s="246"/>
      <c r="B34" s="244"/>
      <c r="C34" s="246"/>
      <c r="D34" s="241"/>
      <c r="E34" s="6">
        <v>63</v>
      </c>
      <c r="F34" s="19" t="s">
        <v>13</v>
      </c>
      <c r="G34" s="27">
        <v>17</v>
      </c>
      <c r="H34" s="27">
        <v>9</v>
      </c>
      <c r="I34" s="27">
        <v>6</v>
      </c>
      <c r="J34" s="27">
        <v>9</v>
      </c>
      <c r="K34" s="27">
        <v>15</v>
      </c>
      <c r="L34" s="27">
        <v>15</v>
      </c>
      <c r="M34" s="27">
        <v>9</v>
      </c>
      <c r="N34" s="27">
        <v>9</v>
      </c>
      <c r="O34" s="27">
        <v>10</v>
      </c>
      <c r="P34" s="27">
        <v>6</v>
      </c>
      <c r="Q34" s="27">
        <v>3</v>
      </c>
      <c r="R34" s="28"/>
      <c r="S34" s="43">
        <f>IF(E34="","",SUM(G34:Q34)-(R34))</f>
        <v>108</v>
      </c>
      <c r="T34" s="252">
        <f>SUM(S32:S35)+T33</f>
        <v>379</v>
      </c>
      <c r="U34" s="253"/>
      <c r="V34" s="79">
        <f>SUM(G34:I34)</f>
        <v>32</v>
      </c>
    </row>
    <row r="35" spans="1:22" ht="15.75" customHeight="1">
      <c r="A35" s="246"/>
      <c r="B35" s="244"/>
      <c r="C35" s="246"/>
      <c r="D35" s="242"/>
      <c r="E35" s="6">
        <v>62</v>
      </c>
      <c r="F35" s="20" t="s">
        <v>14</v>
      </c>
      <c r="G35" s="32">
        <v>12</v>
      </c>
      <c r="H35" s="32"/>
      <c r="I35" s="32">
        <v>9</v>
      </c>
      <c r="J35" s="32">
        <v>10</v>
      </c>
      <c r="K35" s="32">
        <v>13</v>
      </c>
      <c r="L35" s="32">
        <v>13</v>
      </c>
      <c r="M35" s="32">
        <v>9</v>
      </c>
      <c r="N35" s="32">
        <v>9</v>
      </c>
      <c r="O35" s="32">
        <v>14</v>
      </c>
      <c r="P35" s="32">
        <v>10</v>
      </c>
      <c r="Q35" s="32"/>
      <c r="R35" s="33"/>
      <c r="S35" s="41">
        <f>IF(E35="","",SUM(G35:Q35)-(R35))</f>
        <v>99</v>
      </c>
      <c r="T35" s="254"/>
      <c r="U35" s="255"/>
      <c r="V35" s="79">
        <f>SUM(G35:I35)</f>
        <v>21</v>
      </c>
    </row>
    <row r="36" spans="1:22" ht="15.75" customHeight="1">
      <c r="A36" s="249"/>
      <c r="B36" s="245"/>
      <c r="C36" s="242"/>
      <c r="D36" s="32"/>
      <c r="E36" s="247" t="s">
        <v>35</v>
      </c>
      <c r="F36" s="248"/>
      <c r="G36" s="32">
        <f aca="true" t="shared" si="5" ref="G36:R36">SUM(G32:G35)</f>
        <v>45</v>
      </c>
      <c r="H36" s="32">
        <f t="shared" si="5"/>
        <v>9</v>
      </c>
      <c r="I36" s="32">
        <f t="shared" si="5"/>
        <v>32</v>
      </c>
      <c r="J36" s="32">
        <f t="shared" si="5"/>
        <v>38</v>
      </c>
      <c r="K36" s="32">
        <f t="shared" si="5"/>
        <v>54</v>
      </c>
      <c r="L36" s="32">
        <f t="shared" si="5"/>
        <v>54</v>
      </c>
      <c r="M36" s="32">
        <f t="shared" si="5"/>
        <v>34</v>
      </c>
      <c r="N36" s="32">
        <f t="shared" si="5"/>
        <v>36</v>
      </c>
      <c r="O36" s="32">
        <f t="shared" si="5"/>
        <v>43</v>
      </c>
      <c r="P36" s="32">
        <f t="shared" si="5"/>
        <v>31</v>
      </c>
      <c r="Q36" s="32">
        <f t="shared" si="5"/>
        <v>3</v>
      </c>
      <c r="R36" s="32">
        <f t="shared" si="5"/>
        <v>0</v>
      </c>
      <c r="S36" s="32"/>
      <c r="T36" s="39"/>
      <c r="U36" s="69"/>
      <c r="V36" s="77">
        <f>SUM(V32:V35)</f>
        <v>86</v>
      </c>
    </row>
    <row r="37" spans="1:22" ht="15.75" customHeight="1">
      <c r="A37" s="240"/>
      <c r="B37" s="243">
        <v>2</v>
      </c>
      <c r="C37" s="240" t="s">
        <v>139</v>
      </c>
      <c r="D37" s="240" t="s">
        <v>133</v>
      </c>
      <c r="E37" s="6">
        <v>86</v>
      </c>
      <c r="F37" s="18" t="s">
        <v>11</v>
      </c>
      <c r="G37" s="30">
        <v>12</v>
      </c>
      <c r="H37" s="30">
        <v>10</v>
      </c>
      <c r="I37" s="30"/>
      <c r="J37" s="30">
        <v>9</v>
      </c>
      <c r="K37" s="30">
        <v>9</v>
      </c>
      <c r="L37" s="30">
        <v>13</v>
      </c>
      <c r="M37" s="30">
        <v>6</v>
      </c>
      <c r="N37" s="30">
        <v>9</v>
      </c>
      <c r="O37" s="30">
        <v>9</v>
      </c>
      <c r="P37" s="30">
        <v>6</v>
      </c>
      <c r="Q37" s="30"/>
      <c r="R37" s="31"/>
      <c r="S37" s="42">
        <f>IF(E37="","",SUM(G37:Q37)-(R37))</f>
        <v>83</v>
      </c>
      <c r="T37" s="80" t="s">
        <v>18</v>
      </c>
      <c r="U37" s="256">
        <v>8</v>
      </c>
      <c r="V37" s="78">
        <f>SUM(G37:I37)</f>
        <v>22</v>
      </c>
    </row>
    <row r="38" spans="1:22" ht="15.75" customHeight="1">
      <c r="A38" s="246"/>
      <c r="B38" s="244"/>
      <c r="C38" s="246"/>
      <c r="D38" s="241"/>
      <c r="E38" s="6">
        <v>68</v>
      </c>
      <c r="F38" s="19" t="s">
        <v>12</v>
      </c>
      <c r="G38" s="27">
        <v>15</v>
      </c>
      <c r="H38" s="27">
        <v>12</v>
      </c>
      <c r="I38" s="27"/>
      <c r="J38" s="27">
        <v>9</v>
      </c>
      <c r="K38" s="27"/>
      <c r="L38" s="27">
        <v>15</v>
      </c>
      <c r="M38" s="27">
        <v>6</v>
      </c>
      <c r="N38" s="27">
        <v>9</v>
      </c>
      <c r="O38" s="27">
        <v>10</v>
      </c>
      <c r="P38" s="27">
        <v>6</v>
      </c>
      <c r="Q38" s="27"/>
      <c r="R38" s="28"/>
      <c r="S38" s="43">
        <f>IF(E38="","",SUM(G38:Q38)-(R38))</f>
        <v>82</v>
      </c>
      <c r="T38" s="81"/>
      <c r="U38" s="257"/>
      <c r="V38" s="79">
        <f>SUM(G38:I38)</f>
        <v>27</v>
      </c>
    </row>
    <row r="39" spans="1:22" ht="15.75" customHeight="1">
      <c r="A39" s="246"/>
      <c r="B39" s="244"/>
      <c r="C39" s="246"/>
      <c r="D39" s="241"/>
      <c r="E39" s="6">
        <v>50</v>
      </c>
      <c r="F39" s="19" t="s">
        <v>13</v>
      </c>
      <c r="G39" s="27">
        <v>15</v>
      </c>
      <c r="H39" s="27">
        <v>12</v>
      </c>
      <c r="I39" s="27"/>
      <c r="J39" s="27">
        <v>10</v>
      </c>
      <c r="K39" s="27">
        <v>10</v>
      </c>
      <c r="L39" s="27">
        <v>14</v>
      </c>
      <c r="M39" s="27">
        <v>6</v>
      </c>
      <c r="N39" s="27">
        <v>10</v>
      </c>
      <c r="O39" s="27">
        <v>10</v>
      </c>
      <c r="P39" s="27">
        <v>8</v>
      </c>
      <c r="Q39" s="27"/>
      <c r="R39" s="28"/>
      <c r="S39" s="43">
        <f>IF(E39="","",SUM(G39:Q39)-(R39))</f>
        <v>95</v>
      </c>
      <c r="T39" s="252">
        <f>SUM(S37:S40)+T38</f>
        <v>371</v>
      </c>
      <c r="U39" s="253"/>
      <c r="V39" s="79">
        <f>SUM(G39:I39)</f>
        <v>27</v>
      </c>
    </row>
    <row r="40" spans="1:22" ht="15.75" customHeight="1">
      <c r="A40" s="246"/>
      <c r="B40" s="244"/>
      <c r="C40" s="246"/>
      <c r="D40" s="242"/>
      <c r="E40" s="6">
        <v>66</v>
      </c>
      <c r="F40" s="20" t="s">
        <v>14</v>
      </c>
      <c r="G40" s="32">
        <v>18</v>
      </c>
      <c r="H40" s="32">
        <v>9</v>
      </c>
      <c r="I40" s="32">
        <v>6</v>
      </c>
      <c r="J40" s="32">
        <v>10</v>
      </c>
      <c r="K40" s="32">
        <v>12</v>
      </c>
      <c r="L40" s="32">
        <v>14</v>
      </c>
      <c r="M40" s="32">
        <v>9</v>
      </c>
      <c r="N40" s="32">
        <v>9</v>
      </c>
      <c r="O40" s="32">
        <v>12</v>
      </c>
      <c r="P40" s="32">
        <v>9</v>
      </c>
      <c r="Q40" s="32">
        <v>3</v>
      </c>
      <c r="R40" s="33"/>
      <c r="S40" s="41">
        <f>IF(E40="","",SUM(G40:Q40)-(R40))</f>
        <v>111</v>
      </c>
      <c r="T40" s="254"/>
      <c r="U40" s="255"/>
      <c r="V40" s="79">
        <f>SUM(G40:I40)</f>
        <v>33</v>
      </c>
    </row>
    <row r="41" spans="1:22" ht="15.75" customHeight="1">
      <c r="A41" s="249"/>
      <c r="B41" s="245"/>
      <c r="C41" s="242"/>
      <c r="D41" s="32"/>
      <c r="E41" s="247" t="s">
        <v>35</v>
      </c>
      <c r="F41" s="248"/>
      <c r="G41" s="32">
        <f aca="true" t="shared" si="6" ref="G41:R41">SUM(G37:G40)</f>
        <v>60</v>
      </c>
      <c r="H41" s="32">
        <f t="shared" si="6"/>
        <v>43</v>
      </c>
      <c r="I41" s="32">
        <f t="shared" si="6"/>
        <v>6</v>
      </c>
      <c r="J41" s="32">
        <f t="shared" si="6"/>
        <v>38</v>
      </c>
      <c r="K41" s="32">
        <f t="shared" si="6"/>
        <v>31</v>
      </c>
      <c r="L41" s="32">
        <f t="shared" si="6"/>
        <v>56</v>
      </c>
      <c r="M41" s="32">
        <f t="shared" si="6"/>
        <v>27</v>
      </c>
      <c r="N41" s="32">
        <f t="shared" si="6"/>
        <v>37</v>
      </c>
      <c r="O41" s="32">
        <f t="shared" si="6"/>
        <v>41</v>
      </c>
      <c r="P41" s="32">
        <f t="shared" si="6"/>
        <v>29</v>
      </c>
      <c r="Q41" s="32">
        <f t="shared" si="6"/>
        <v>3</v>
      </c>
      <c r="R41" s="32">
        <f t="shared" si="6"/>
        <v>0</v>
      </c>
      <c r="S41" s="32"/>
      <c r="T41" s="39"/>
      <c r="U41" s="69"/>
      <c r="V41" s="77">
        <f>SUM(V37:V40)</f>
        <v>109</v>
      </c>
    </row>
    <row r="42" spans="1:22" ht="15.75" customHeight="1">
      <c r="A42" s="240"/>
      <c r="B42" s="243">
        <v>23</v>
      </c>
      <c r="C42" s="240" t="s">
        <v>141</v>
      </c>
      <c r="D42" s="240" t="s">
        <v>136</v>
      </c>
      <c r="E42" s="6">
        <v>145</v>
      </c>
      <c r="F42" s="18" t="s">
        <v>11</v>
      </c>
      <c r="G42" s="30">
        <v>13</v>
      </c>
      <c r="H42" s="30">
        <v>9</v>
      </c>
      <c r="I42" s="30">
        <v>6</v>
      </c>
      <c r="J42" s="30">
        <v>9</v>
      </c>
      <c r="K42" s="30">
        <v>13</v>
      </c>
      <c r="L42" s="30">
        <v>14</v>
      </c>
      <c r="M42" s="30">
        <v>9</v>
      </c>
      <c r="N42" s="30">
        <v>9</v>
      </c>
      <c r="O42" s="30">
        <v>12</v>
      </c>
      <c r="P42" s="30">
        <v>9</v>
      </c>
      <c r="Q42" s="30"/>
      <c r="R42" s="31"/>
      <c r="S42" s="42">
        <f>IF(E42="","",SUM(G42:Q42)-(R42))</f>
        <v>103</v>
      </c>
      <c r="T42" s="80" t="s">
        <v>18</v>
      </c>
      <c r="U42" s="256">
        <v>9</v>
      </c>
      <c r="V42" s="78">
        <f>SUM(G42:I42)</f>
        <v>28</v>
      </c>
    </row>
    <row r="43" spans="1:22" ht="15.75" customHeight="1">
      <c r="A43" s="246"/>
      <c r="B43" s="244"/>
      <c r="C43" s="246"/>
      <c r="D43" s="241"/>
      <c r="E43" s="6">
        <v>7</v>
      </c>
      <c r="F43" s="19" t="s">
        <v>12</v>
      </c>
      <c r="G43" s="27">
        <v>13</v>
      </c>
      <c r="H43" s="27">
        <v>9</v>
      </c>
      <c r="I43" s="27">
        <v>6</v>
      </c>
      <c r="J43" s="27">
        <v>9</v>
      </c>
      <c r="K43" s="27">
        <v>13</v>
      </c>
      <c r="L43" s="27">
        <v>14</v>
      </c>
      <c r="M43" s="27">
        <v>8</v>
      </c>
      <c r="N43" s="27">
        <v>10</v>
      </c>
      <c r="O43" s="27">
        <v>11</v>
      </c>
      <c r="P43" s="27">
        <v>9</v>
      </c>
      <c r="Q43" s="27"/>
      <c r="R43" s="28"/>
      <c r="S43" s="43">
        <f>IF(E43="","",SUM(G43:Q43)-(R43))</f>
        <v>102</v>
      </c>
      <c r="T43" s="81"/>
      <c r="U43" s="257"/>
      <c r="V43" s="79">
        <f>SUM(G43:I43)</f>
        <v>28</v>
      </c>
    </row>
    <row r="44" spans="1:22" ht="15.75" customHeight="1">
      <c r="A44" s="246"/>
      <c r="B44" s="244"/>
      <c r="C44" s="246"/>
      <c r="D44" s="241"/>
      <c r="E44" s="6">
        <v>154</v>
      </c>
      <c r="F44" s="19" t="s">
        <v>13</v>
      </c>
      <c r="G44" s="27"/>
      <c r="H44" s="27"/>
      <c r="I44" s="27"/>
      <c r="J44" s="27">
        <v>9</v>
      </c>
      <c r="K44" s="27">
        <v>14</v>
      </c>
      <c r="L44" s="27">
        <v>15</v>
      </c>
      <c r="M44" s="27">
        <v>8</v>
      </c>
      <c r="N44" s="27">
        <v>12</v>
      </c>
      <c r="O44" s="27">
        <v>12</v>
      </c>
      <c r="P44" s="27">
        <v>6</v>
      </c>
      <c r="Q44" s="27"/>
      <c r="R44" s="28"/>
      <c r="S44" s="43">
        <f>IF(E44="","",SUM(G44:Q44)-(R44))</f>
        <v>76</v>
      </c>
      <c r="T44" s="252">
        <f>SUM(S42:S45)+T43</f>
        <v>370</v>
      </c>
      <c r="U44" s="253"/>
      <c r="V44" s="79">
        <f>SUM(G44:I44)</f>
        <v>0</v>
      </c>
    </row>
    <row r="45" spans="1:22" ht="15.75" customHeight="1">
      <c r="A45" s="246"/>
      <c r="B45" s="244"/>
      <c r="C45" s="246"/>
      <c r="D45" s="242"/>
      <c r="E45" s="6">
        <v>160</v>
      </c>
      <c r="F45" s="20" t="s">
        <v>14</v>
      </c>
      <c r="G45" s="32">
        <v>14</v>
      </c>
      <c r="H45" s="32">
        <v>9</v>
      </c>
      <c r="I45" s="32"/>
      <c r="J45" s="32">
        <v>9</v>
      </c>
      <c r="K45" s="32">
        <v>9</v>
      </c>
      <c r="L45" s="32">
        <v>13</v>
      </c>
      <c r="M45" s="32">
        <v>9</v>
      </c>
      <c r="N45" s="32">
        <v>10</v>
      </c>
      <c r="O45" s="32">
        <v>10</v>
      </c>
      <c r="P45" s="32">
        <v>6</v>
      </c>
      <c r="Q45" s="32"/>
      <c r="R45" s="33"/>
      <c r="S45" s="41">
        <f>IF(E45="","",SUM(G45:Q45)-(R45))</f>
        <v>89</v>
      </c>
      <c r="T45" s="254"/>
      <c r="U45" s="255"/>
      <c r="V45" s="79">
        <f>SUM(G45:I45)</f>
        <v>23</v>
      </c>
    </row>
    <row r="46" spans="1:22" ht="15.75" customHeight="1">
      <c r="A46" s="249"/>
      <c r="B46" s="245"/>
      <c r="C46" s="242"/>
      <c r="D46" s="32"/>
      <c r="E46" s="247" t="s">
        <v>35</v>
      </c>
      <c r="F46" s="248"/>
      <c r="G46" s="32">
        <f aca="true" t="shared" si="7" ref="G46:R46">SUM(G42:G45)</f>
        <v>40</v>
      </c>
      <c r="H46" s="32">
        <f t="shared" si="7"/>
        <v>27</v>
      </c>
      <c r="I46" s="32">
        <f t="shared" si="7"/>
        <v>12</v>
      </c>
      <c r="J46" s="32">
        <f t="shared" si="7"/>
        <v>36</v>
      </c>
      <c r="K46" s="32">
        <f t="shared" si="7"/>
        <v>49</v>
      </c>
      <c r="L46" s="32">
        <f t="shared" si="7"/>
        <v>56</v>
      </c>
      <c r="M46" s="32">
        <f t="shared" si="7"/>
        <v>34</v>
      </c>
      <c r="N46" s="32">
        <f t="shared" si="7"/>
        <v>41</v>
      </c>
      <c r="O46" s="32">
        <f t="shared" si="7"/>
        <v>45</v>
      </c>
      <c r="P46" s="32">
        <f t="shared" si="7"/>
        <v>30</v>
      </c>
      <c r="Q46" s="32">
        <f t="shared" si="7"/>
        <v>0</v>
      </c>
      <c r="R46" s="32">
        <f t="shared" si="7"/>
        <v>0</v>
      </c>
      <c r="S46" s="32"/>
      <c r="T46" s="39"/>
      <c r="U46" s="69"/>
      <c r="V46" s="77">
        <f>SUM(V42:V45)</f>
        <v>79</v>
      </c>
    </row>
    <row r="47" spans="1:22" ht="15.75" customHeight="1">
      <c r="A47" s="240"/>
      <c r="B47" s="243">
        <v>5</v>
      </c>
      <c r="C47" s="240" t="s">
        <v>70</v>
      </c>
      <c r="D47" s="240" t="s">
        <v>71</v>
      </c>
      <c r="E47" s="6">
        <v>80</v>
      </c>
      <c r="F47" s="174" t="s">
        <v>11</v>
      </c>
      <c r="G47" s="30"/>
      <c r="H47" s="30">
        <v>10</v>
      </c>
      <c r="I47" s="30"/>
      <c r="J47" s="30">
        <v>11</v>
      </c>
      <c r="K47" s="30">
        <v>15</v>
      </c>
      <c r="L47" s="30">
        <v>12</v>
      </c>
      <c r="M47" s="30">
        <v>6</v>
      </c>
      <c r="N47" s="30">
        <v>8</v>
      </c>
      <c r="O47" s="30">
        <v>10</v>
      </c>
      <c r="P47" s="30">
        <v>6</v>
      </c>
      <c r="Q47" s="30"/>
      <c r="R47" s="31"/>
      <c r="S47" s="42">
        <f>IF(E47="","",SUM(G47:Q47)-(R47))</f>
        <v>78</v>
      </c>
      <c r="T47" s="80" t="s">
        <v>18</v>
      </c>
      <c r="U47" s="250">
        <v>10</v>
      </c>
      <c r="V47" s="78">
        <f>SUM(G47:I47)</f>
        <v>10</v>
      </c>
    </row>
    <row r="48" spans="1:22" ht="15.75" customHeight="1">
      <c r="A48" s="246"/>
      <c r="B48" s="244"/>
      <c r="C48" s="246"/>
      <c r="D48" s="241"/>
      <c r="E48" s="6">
        <v>76</v>
      </c>
      <c r="F48" s="175" t="s">
        <v>12</v>
      </c>
      <c r="G48" s="27">
        <v>14</v>
      </c>
      <c r="H48" s="27">
        <v>9</v>
      </c>
      <c r="I48" s="27"/>
      <c r="J48" s="27">
        <v>9</v>
      </c>
      <c r="K48" s="27">
        <v>15</v>
      </c>
      <c r="L48" s="27">
        <v>13</v>
      </c>
      <c r="M48" s="27">
        <v>7</v>
      </c>
      <c r="N48" s="27">
        <v>9</v>
      </c>
      <c r="O48" s="27">
        <v>12</v>
      </c>
      <c r="P48" s="27">
        <v>6</v>
      </c>
      <c r="Q48" s="27"/>
      <c r="R48" s="28"/>
      <c r="S48" s="43">
        <f>IF(E48="","",SUM(G48:Q48)-(R48))</f>
        <v>94</v>
      </c>
      <c r="T48" s="81"/>
      <c r="U48" s="251"/>
      <c r="V48" s="79">
        <f>SUM(G48:I48)</f>
        <v>23</v>
      </c>
    </row>
    <row r="49" spans="1:22" ht="15.75" customHeight="1">
      <c r="A49" s="246"/>
      <c r="B49" s="244"/>
      <c r="C49" s="246"/>
      <c r="D49" s="241"/>
      <c r="E49" s="6">
        <v>14</v>
      </c>
      <c r="F49" s="175" t="s">
        <v>13</v>
      </c>
      <c r="G49" s="27">
        <v>12</v>
      </c>
      <c r="H49" s="27">
        <v>9</v>
      </c>
      <c r="I49" s="27">
        <v>7</v>
      </c>
      <c r="J49" s="27">
        <v>9</v>
      </c>
      <c r="K49" s="27">
        <v>17</v>
      </c>
      <c r="L49" s="27">
        <v>13</v>
      </c>
      <c r="M49" s="27">
        <v>6</v>
      </c>
      <c r="N49" s="27">
        <v>9</v>
      </c>
      <c r="O49" s="27">
        <v>11</v>
      </c>
      <c r="P49" s="27">
        <v>6</v>
      </c>
      <c r="Q49" s="27"/>
      <c r="R49" s="28"/>
      <c r="S49" s="43">
        <f>IF(E49="","",SUM(G49:Q49)-(R49))</f>
        <v>99</v>
      </c>
      <c r="T49" s="252">
        <f>SUM(S47:S50)+T48</f>
        <v>369</v>
      </c>
      <c r="U49" s="253"/>
      <c r="V49" s="79">
        <f>SUM(G49:I49)</f>
        <v>28</v>
      </c>
    </row>
    <row r="50" spans="1:22" ht="15.75" customHeight="1">
      <c r="A50" s="246"/>
      <c r="B50" s="244"/>
      <c r="C50" s="246"/>
      <c r="D50" s="242"/>
      <c r="E50" s="6">
        <v>20</v>
      </c>
      <c r="F50" s="176" t="s">
        <v>14</v>
      </c>
      <c r="G50" s="32">
        <v>12</v>
      </c>
      <c r="H50" s="32">
        <v>9</v>
      </c>
      <c r="I50" s="32">
        <v>7</v>
      </c>
      <c r="J50" s="32">
        <v>10</v>
      </c>
      <c r="K50" s="32">
        <v>14</v>
      </c>
      <c r="L50" s="32">
        <v>13</v>
      </c>
      <c r="M50" s="32">
        <v>7</v>
      </c>
      <c r="N50" s="32">
        <v>8</v>
      </c>
      <c r="O50" s="32">
        <v>12</v>
      </c>
      <c r="P50" s="32">
        <v>6</v>
      </c>
      <c r="Q50" s="32"/>
      <c r="R50" s="33"/>
      <c r="S50" s="41">
        <f>IF(E50="","",SUM(G50:Q50)-(R50))</f>
        <v>98</v>
      </c>
      <c r="T50" s="254"/>
      <c r="U50" s="255"/>
      <c r="V50" s="79">
        <f>SUM(G50:I50)</f>
        <v>28</v>
      </c>
    </row>
    <row r="51" spans="1:22" ht="15.75" customHeight="1">
      <c r="A51" s="249"/>
      <c r="B51" s="245"/>
      <c r="C51" s="242"/>
      <c r="D51" s="32"/>
      <c r="E51" s="247" t="s">
        <v>35</v>
      </c>
      <c r="F51" s="248"/>
      <c r="G51" s="32">
        <f aca="true" t="shared" si="8" ref="G51:R51">SUM(G47:G50)</f>
        <v>38</v>
      </c>
      <c r="H51" s="32">
        <f t="shared" si="8"/>
        <v>37</v>
      </c>
      <c r="I51" s="32">
        <f t="shared" si="8"/>
        <v>14</v>
      </c>
      <c r="J51" s="32">
        <f t="shared" si="8"/>
        <v>39</v>
      </c>
      <c r="K51" s="32">
        <f t="shared" si="8"/>
        <v>61</v>
      </c>
      <c r="L51" s="32">
        <f t="shared" si="8"/>
        <v>51</v>
      </c>
      <c r="M51" s="32">
        <f t="shared" si="8"/>
        <v>26</v>
      </c>
      <c r="N51" s="32">
        <f t="shared" si="8"/>
        <v>34</v>
      </c>
      <c r="O51" s="32">
        <f t="shared" si="8"/>
        <v>45</v>
      </c>
      <c r="P51" s="32">
        <f t="shared" si="8"/>
        <v>24</v>
      </c>
      <c r="Q51" s="32">
        <f t="shared" si="8"/>
        <v>0</v>
      </c>
      <c r="R51" s="32">
        <f t="shared" si="8"/>
        <v>0</v>
      </c>
      <c r="S51" s="32"/>
      <c r="T51" s="39"/>
      <c r="U51" s="69"/>
      <c r="V51" s="77">
        <f>SUM(V47:V50)</f>
        <v>89</v>
      </c>
    </row>
    <row r="52" spans="1:22" ht="15.75" customHeight="1">
      <c r="A52" s="240"/>
      <c r="B52" s="243">
        <v>26</v>
      </c>
      <c r="C52" s="240" t="s">
        <v>79</v>
      </c>
      <c r="D52" s="240" t="s">
        <v>80</v>
      </c>
      <c r="E52" s="6">
        <v>172</v>
      </c>
      <c r="F52" s="174" t="s">
        <v>11</v>
      </c>
      <c r="G52" s="30">
        <v>17</v>
      </c>
      <c r="H52" s="30"/>
      <c r="I52" s="30">
        <v>6</v>
      </c>
      <c r="J52" s="30">
        <v>6</v>
      </c>
      <c r="K52" s="30"/>
      <c r="L52" s="30">
        <v>9</v>
      </c>
      <c r="M52" s="30">
        <v>6</v>
      </c>
      <c r="N52" s="30">
        <v>9</v>
      </c>
      <c r="O52" s="30">
        <v>10</v>
      </c>
      <c r="P52" s="30">
        <v>6</v>
      </c>
      <c r="Q52" s="30"/>
      <c r="R52" s="31"/>
      <c r="S52" s="42">
        <f>IF(E52="","",SUM(G52:Q52)-(R52))</f>
        <v>69</v>
      </c>
      <c r="T52" s="80" t="s">
        <v>18</v>
      </c>
      <c r="U52" s="250">
        <v>11</v>
      </c>
      <c r="V52" s="78">
        <f>SUM(G52:I52)</f>
        <v>23</v>
      </c>
    </row>
    <row r="53" spans="1:22" ht="15.75" customHeight="1">
      <c r="A53" s="246"/>
      <c r="B53" s="244"/>
      <c r="C53" s="246"/>
      <c r="D53" s="241"/>
      <c r="E53" s="6">
        <v>168</v>
      </c>
      <c r="F53" s="175" t="s">
        <v>12</v>
      </c>
      <c r="G53" s="27">
        <v>18</v>
      </c>
      <c r="H53" s="27">
        <v>9</v>
      </c>
      <c r="I53" s="27">
        <v>6</v>
      </c>
      <c r="J53" s="27">
        <v>9</v>
      </c>
      <c r="K53" s="27">
        <v>11</v>
      </c>
      <c r="L53" s="27">
        <v>16</v>
      </c>
      <c r="M53" s="27">
        <v>9</v>
      </c>
      <c r="N53" s="27">
        <v>9</v>
      </c>
      <c r="O53" s="27">
        <v>11</v>
      </c>
      <c r="P53" s="27">
        <v>9</v>
      </c>
      <c r="Q53" s="27">
        <v>3</v>
      </c>
      <c r="R53" s="28"/>
      <c r="S53" s="43">
        <f>IF(E53="","",SUM(G53:Q53)-(R53))</f>
        <v>110</v>
      </c>
      <c r="T53" s="81"/>
      <c r="U53" s="251"/>
      <c r="V53" s="79">
        <f>SUM(G53:I53)</f>
        <v>33</v>
      </c>
    </row>
    <row r="54" spans="1:22" ht="15.75" customHeight="1">
      <c r="A54" s="246"/>
      <c r="B54" s="244"/>
      <c r="C54" s="246"/>
      <c r="D54" s="241"/>
      <c r="E54" s="6">
        <v>139</v>
      </c>
      <c r="F54" s="175" t="s">
        <v>13</v>
      </c>
      <c r="G54" s="27">
        <v>19</v>
      </c>
      <c r="H54" s="27"/>
      <c r="I54" s="27">
        <v>7</v>
      </c>
      <c r="J54" s="27">
        <v>10</v>
      </c>
      <c r="K54" s="27"/>
      <c r="L54" s="27">
        <v>13</v>
      </c>
      <c r="M54" s="27">
        <v>9</v>
      </c>
      <c r="N54" s="27">
        <v>10</v>
      </c>
      <c r="O54" s="27">
        <v>14</v>
      </c>
      <c r="P54" s="27">
        <v>9</v>
      </c>
      <c r="Q54" s="27"/>
      <c r="R54" s="28"/>
      <c r="S54" s="43">
        <f>IF(E54="","",SUM(G54:Q54)-(R54))</f>
        <v>91</v>
      </c>
      <c r="T54" s="252">
        <f>SUM(S52:S55)+T53</f>
        <v>366</v>
      </c>
      <c r="U54" s="253"/>
      <c r="V54" s="79">
        <f>SUM(G54:I54)</f>
        <v>26</v>
      </c>
    </row>
    <row r="55" spans="1:22" ht="15.75" customHeight="1">
      <c r="A55" s="246"/>
      <c r="B55" s="244"/>
      <c r="C55" s="246"/>
      <c r="D55" s="242"/>
      <c r="E55" s="6">
        <v>122</v>
      </c>
      <c r="F55" s="176" t="s">
        <v>14</v>
      </c>
      <c r="G55" s="32">
        <v>17</v>
      </c>
      <c r="H55" s="32"/>
      <c r="I55" s="32">
        <v>6</v>
      </c>
      <c r="J55" s="32">
        <v>9</v>
      </c>
      <c r="K55" s="32">
        <v>12</v>
      </c>
      <c r="L55" s="32">
        <v>13</v>
      </c>
      <c r="M55" s="32">
        <v>9</v>
      </c>
      <c r="N55" s="32">
        <v>9</v>
      </c>
      <c r="O55" s="32">
        <v>12</v>
      </c>
      <c r="P55" s="32">
        <v>9</v>
      </c>
      <c r="Q55" s="32"/>
      <c r="R55" s="33"/>
      <c r="S55" s="41">
        <f>IF(E55="","",SUM(G55:Q55)-(R55))</f>
        <v>96</v>
      </c>
      <c r="T55" s="254"/>
      <c r="U55" s="255"/>
      <c r="V55" s="79">
        <f>SUM(G55:I55)</f>
        <v>23</v>
      </c>
    </row>
    <row r="56" spans="1:22" ht="15.75" customHeight="1">
      <c r="A56" s="249"/>
      <c r="B56" s="245"/>
      <c r="C56" s="242"/>
      <c r="D56" s="32"/>
      <c r="E56" s="247" t="s">
        <v>35</v>
      </c>
      <c r="F56" s="248"/>
      <c r="G56" s="32">
        <f aca="true" t="shared" si="9" ref="G56:R56">SUM(G52:G55)</f>
        <v>71</v>
      </c>
      <c r="H56" s="32">
        <f t="shared" si="9"/>
        <v>9</v>
      </c>
      <c r="I56" s="32">
        <f t="shared" si="9"/>
        <v>25</v>
      </c>
      <c r="J56" s="32">
        <f t="shared" si="9"/>
        <v>34</v>
      </c>
      <c r="K56" s="32">
        <f t="shared" si="9"/>
        <v>23</v>
      </c>
      <c r="L56" s="32">
        <f t="shared" si="9"/>
        <v>51</v>
      </c>
      <c r="M56" s="32">
        <f t="shared" si="9"/>
        <v>33</v>
      </c>
      <c r="N56" s="32">
        <f t="shared" si="9"/>
        <v>37</v>
      </c>
      <c r="O56" s="32">
        <f t="shared" si="9"/>
        <v>47</v>
      </c>
      <c r="P56" s="32">
        <f t="shared" si="9"/>
        <v>33</v>
      </c>
      <c r="Q56" s="32">
        <f t="shared" si="9"/>
        <v>3</v>
      </c>
      <c r="R56" s="32">
        <f t="shared" si="9"/>
        <v>0</v>
      </c>
      <c r="S56" s="32"/>
      <c r="T56" s="39"/>
      <c r="U56" s="69"/>
      <c r="V56" s="77">
        <f>SUM(V52:V55)</f>
        <v>105</v>
      </c>
    </row>
    <row r="57" spans="1:22" ht="15.75" customHeight="1">
      <c r="A57" s="240"/>
      <c r="B57" s="243">
        <v>28</v>
      </c>
      <c r="C57" s="240" t="s">
        <v>140</v>
      </c>
      <c r="D57" s="240" t="s">
        <v>127</v>
      </c>
      <c r="E57" s="6">
        <v>114</v>
      </c>
      <c r="F57" s="174" t="s">
        <v>11</v>
      </c>
      <c r="G57" s="30"/>
      <c r="H57" s="30"/>
      <c r="I57" s="30"/>
      <c r="J57" s="30">
        <v>7</v>
      </c>
      <c r="K57" s="30">
        <v>12</v>
      </c>
      <c r="L57" s="30">
        <v>14</v>
      </c>
      <c r="M57" s="30">
        <v>6</v>
      </c>
      <c r="N57" s="30">
        <v>9</v>
      </c>
      <c r="O57" s="30">
        <v>12</v>
      </c>
      <c r="P57" s="30">
        <v>6</v>
      </c>
      <c r="Q57" s="30"/>
      <c r="R57" s="31"/>
      <c r="S57" s="42">
        <f>IF(E57="","",SUM(G57:Q57)-(R57))</f>
        <v>66</v>
      </c>
      <c r="T57" s="80" t="s">
        <v>18</v>
      </c>
      <c r="U57" s="250">
        <v>12</v>
      </c>
      <c r="V57" s="78">
        <f>SUM(G57:I57)</f>
        <v>0</v>
      </c>
    </row>
    <row r="58" spans="1:22" ht="15.75" customHeight="1">
      <c r="A58" s="246"/>
      <c r="B58" s="244"/>
      <c r="C58" s="246"/>
      <c r="D58" s="241"/>
      <c r="E58" s="6">
        <v>33</v>
      </c>
      <c r="F58" s="175" t="s">
        <v>12</v>
      </c>
      <c r="G58" s="27">
        <v>16</v>
      </c>
      <c r="H58" s="27">
        <v>9</v>
      </c>
      <c r="I58" s="27">
        <v>6</v>
      </c>
      <c r="J58" s="27">
        <v>9</v>
      </c>
      <c r="K58" s="27">
        <v>12</v>
      </c>
      <c r="L58" s="27">
        <v>12</v>
      </c>
      <c r="M58" s="27">
        <v>7</v>
      </c>
      <c r="N58" s="27">
        <v>9</v>
      </c>
      <c r="O58" s="27">
        <v>10</v>
      </c>
      <c r="P58" s="27">
        <v>9</v>
      </c>
      <c r="Q58" s="27">
        <v>3</v>
      </c>
      <c r="R58" s="28"/>
      <c r="S58" s="43">
        <f>IF(E58="","",SUM(G58:Q58)-(R58))</f>
        <v>102</v>
      </c>
      <c r="T58" s="81"/>
      <c r="U58" s="251"/>
      <c r="V58" s="79">
        <f>SUM(G58:I58)</f>
        <v>31</v>
      </c>
    </row>
    <row r="59" spans="1:22" ht="15.75" customHeight="1">
      <c r="A59" s="246"/>
      <c r="B59" s="244"/>
      <c r="C59" s="246"/>
      <c r="D59" s="241"/>
      <c r="E59" s="6">
        <v>27</v>
      </c>
      <c r="F59" s="175" t="s">
        <v>13</v>
      </c>
      <c r="G59" s="27">
        <v>13</v>
      </c>
      <c r="H59" s="27">
        <v>10</v>
      </c>
      <c r="I59" s="27"/>
      <c r="J59" s="27">
        <v>9</v>
      </c>
      <c r="K59" s="27">
        <v>11</v>
      </c>
      <c r="L59" s="27">
        <v>15</v>
      </c>
      <c r="M59" s="27">
        <v>7</v>
      </c>
      <c r="N59" s="27">
        <v>10</v>
      </c>
      <c r="O59" s="27">
        <v>12</v>
      </c>
      <c r="P59" s="27">
        <v>6</v>
      </c>
      <c r="Q59" s="27"/>
      <c r="R59" s="28"/>
      <c r="S59" s="43">
        <f>IF(E59="","",SUM(G59:Q59)-(R59))</f>
        <v>93</v>
      </c>
      <c r="T59" s="252">
        <f>SUM(S57:S60)+T58</f>
        <v>338</v>
      </c>
      <c r="U59" s="253"/>
      <c r="V59" s="79">
        <f>SUM(G59:I59)</f>
        <v>23</v>
      </c>
    </row>
    <row r="60" spans="1:22" ht="15.75" customHeight="1">
      <c r="A60" s="246"/>
      <c r="B60" s="244"/>
      <c r="C60" s="246"/>
      <c r="D60" s="242"/>
      <c r="E60" s="6">
        <v>118</v>
      </c>
      <c r="F60" s="176" t="s">
        <v>14</v>
      </c>
      <c r="G60" s="32">
        <v>16</v>
      </c>
      <c r="H60" s="32"/>
      <c r="I60" s="32"/>
      <c r="J60" s="32">
        <v>8</v>
      </c>
      <c r="K60" s="32">
        <v>9</v>
      </c>
      <c r="L60" s="32">
        <v>12</v>
      </c>
      <c r="M60" s="32">
        <v>8</v>
      </c>
      <c r="N60" s="32">
        <v>9</v>
      </c>
      <c r="O60" s="32">
        <v>9</v>
      </c>
      <c r="P60" s="32">
        <v>6</v>
      </c>
      <c r="Q60" s="32"/>
      <c r="R60" s="33"/>
      <c r="S60" s="41">
        <f>IF(E60="","",SUM(G60:Q60)-(R60))</f>
        <v>77</v>
      </c>
      <c r="T60" s="254"/>
      <c r="U60" s="255"/>
      <c r="V60" s="79">
        <f>SUM(G60:I60)</f>
        <v>16</v>
      </c>
    </row>
    <row r="61" spans="1:22" ht="15.75" customHeight="1">
      <c r="A61" s="249"/>
      <c r="B61" s="245"/>
      <c r="C61" s="242"/>
      <c r="D61" s="32"/>
      <c r="E61" s="247" t="s">
        <v>35</v>
      </c>
      <c r="F61" s="248"/>
      <c r="G61" s="32">
        <f aca="true" t="shared" si="10" ref="G61:R61">SUM(G57:G60)</f>
        <v>45</v>
      </c>
      <c r="H61" s="32">
        <f t="shared" si="10"/>
        <v>19</v>
      </c>
      <c r="I61" s="32">
        <f t="shared" si="10"/>
        <v>6</v>
      </c>
      <c r="J61" s="32">
        <f t="shared" si="10"/>
        <v>33</v>
      </c>
      <c r="K61" s="32">
        <f t="shared" si="10"/>
        <v>44</v>
      </c>
      <c r="L61" s="32">
        <f t="shared" si="10"/>
        <v>53</v>
      </c>
      <c r="M61" s="32">
        <f t="shared" si="10"/>
        <v>28</v>
      </c>
      <c r="N61" s="32">
        <f t="shared" si="10"/>
        <v>37</v>
      </c>
      <c r="O61" s="32">
        <f t="shared" si="10"/>
        <v>43</v>
      </c>
      <c r="P61" s="32">
        <f t="shared" si="10"/>
        <v>27</v>
      </c>
      <c r="Q61" s="32">
        <f t="shared" si="10"/>
        <v>3</v>
      </c>
      <c r="R61" s="32">
        <f t="shared" si="10"/>
        <v>0</v>
      </c>
      <c r="S61" s="32"/>
      <c r="T61" s="39"/>
      <c r="U61" s="69"/>
      <c r="V61" s="77">
        <f>SUM(V57:V60)</f>
        <v>70</v>
      </c>
    </row>
    <row r="62" spans="1:22" ht="15.75" customHeight="1">
      <c r="A62" s="240"/>
      <c r="B62" s="243">
        <v>7</v>
      </c>
      <c r="C62" s="240" t="s">
        <v>140</v>
      </c>
      <c r="D62" s="240" t="s">
        <v>127</v>
      </c>
      <c r="E62" s="6">
        <v>116</v>
      </c>
      <c r="F62" s="174" t="s">
        <v>11</v>
      </c>
      <c r="G62" s="30"/>
      <c r="H62" s="30"/>
      <c r="I62" s="30"/>
      <c r="J62" s="30">
        <v>8</v>
      </c>
      <c r="K62" s="30">
        <v>14</v>
      </c>
      <c r="L62" s="30">
        <v>12</v>
      </c>
      <c r="M62" s="30">
        <v>9</v>
      </c>
      <c r="N62" s="30">
        <v>9</v>
      </c>
      <c r="O62" s="30">
        <v>9</v>
      </c>
      <c r="P62" s="30">
        <v>7</v>
      </c>
      <c r="Q62" s="30"/>
      <c r="R62" s="31"/>
      <c r="S62" s="42">
        <f>IF(E62="","",SUM(G62:Q62)-(R62))</f>
        <v>68</v>
      </c>
      <c r="T62" s="80" t="s">
        <v>18</v>
      </c>
      <c r="U62" s="250">
        <v>13</v>
      </c>
      <c r="V62" s="78">
        <f>SUM(G62:I62)</f>
        <v>0</v>
      </c>
    </row>
    <row r="63" spans="1:22" ht="15.75" customHeight="1">
      <c r="A63" s="246"/>
      <c r="B63" s="244"/>
      <c r="C63" s="246"/>
      <c r="D63" s="241"/>
      <c r="E63" s="6">
        <v>83</v>
      </c>
      <c r="F63" s="175" t="s">
        <v>12</v>
      </c>
      <c r="G63" s="27">
        <v>13</v>
      </c>
      <c r="H63" s="27"/>
      <c r="I63" s="27">
        <v>9</v>
      </c>
      <c r="J63" s="27">
        <v>9</v>
      </c>
      <c r="K63" s="27">
        <v>14</v>
      </c>
      <c r="L63" s="27">
        <v>11</v>
      </c>
      <c r="M63" s="27">
        <v>8</v>
      </c>
      <c r="N63" s="27">
        <v>9</v>
      </c>
      <c r="O63" s="27">
        <v>10</v>
      </c>
      <c r="P63" s="27">
        <v>9</v>
      </c>
      <c r="Q63" s="27"/>
      <c r="R63" s="28"/>
      <c r="S63" s="43">
        <f>IF(E63="","",SUM(G63:Q63)-(R63))</f>
        <v>92</v>
      </c>
      <c r="T63" s="81"/>
      <c r="U63" s="251"/>
      <c r="V63" s="79">
        <f>SUM(G63:I63)</f>
        <v>22</v>
      </c>
    </row>
    <row r="64" spans="1:22" ht="15.75" customHeight="1">
      <c r="A64" s="246"/>
      <c r="B64" s="244"/>
      <c r="C64" s="246"/>
      <c r="D64" s="241"/>
      <c r="E64" s="6">
        <v>137</v>
      </c>
      <c r="F64" s="175" t="s">
        <v>13</v>
      </c>
      <c r="G64" s="27">
        <v>12</v>
      </c>
      <c r="H64" s="27"/>
      <c r="I64" s="27">
        <v>6</v>
      </c>
      <c r="J64" s="27">
        <v>9</v>
      </c>
      <c r="K64" s="27">
        <v>13</v>
      </c>
      <c r="L64" s="27">
        <v>13</v>
      </c>
      <c r="M64" s="27">
        <v>9</v>
      </c>
      <c r="N64" s="27">
        <v>9</v>
      </c>
      <c r="O64" s="27">
        <v>13</v>
      </c>
      <c r="P64" s="27">
        <v>6</v>
      </c>
      <c r="Q64" s="27"/>
      <c r="R64" s="28"/>
      <c r="S64" s="43">
        <f>IF(E64="","",SUM(G64:Q64)-(R64))</f>
        <v>90</v>
      </c>
      <c r="T64" s="252">
        <f>SUM(S62:S65)+T63</f>
        <v>331</v>
      </c>
      <c r="U64" s="253"/>
      <c r="V64" s="79">
        <f>SUM(G64:I64)</f>
        <v>18</v>
      </c>
    </row>
    <row r="65" spans="1:22" ht="15.75" customHeight="1">
      <c r="A65" s="246"/>
      <c r="B65" s="244"/>
      <c r="C65" s="246"/>
      <c r="D65" s="242"/>
      <c r="E65" s="6">
        <v>84</v>
      </c>
      <c r="F65" s="176" t="s">
        <v>14</v>
      </c>
      <c r="G65" s="32"/>
      <c r="H65" s="32">
        <v>10</v>
      </c>
      <c r="I65" s="32">
        <v>6</v>
      </c>
      <c r="J65" s="32">
        <v>9</v>
      </c>
      <c r="K65" s="32">
        <v>9</v>
      </c>
      <c r="L65" s="32">
        <v>12</v>
      </c>
      <c r="M65" s="32">
        <v>9</v>
      </c>
      <c r="N65" s="32">
        <v>9</v>
      </c>
      <c r="O65" s="32">
        <v>10</v>
      </c>
      <c r="P65" s="32">
        <v>7</v>
      </c>
      <c r="Q65" s="32"/>
      <c r="R65" s="33"/>
      <c r="S65" s="41">
        <f>IF(E65="","",SUM(G65:Q65)-(R65))</f>
        <v>81</v>
      </c>
      <c r="T65" s="254"/>
      <c r="U65" s="255"/>
      <c r="V65" s="79">
        <f>SUM(G65:I65)</f>
        <v>16</v>
      </c>
    </row>
    <row r="66" spans="1:22" ht="15.75" customHeight="1">
      <c r="A66" s="249"/>
      <c r="B66" s="245"/>
      <c r="C66" s="242"/>
      <c r="D66" s="32"/>
      <c r="E66" s="247" t="s">
        <v>35</v>
      </c>
      <c r="F66" s="248"/>
      <c r="G66" s="32">
        <f aca="true" t="shared" si="11" ref="G66:R66">SUM(G62:G65)</f>
        <v>25</v>
      </c>
      <c r="H66" s="32">
        <f t="shared" si="11"/>
        <v>10</v>
      </c>
      <c r="I66" s="32">
        <f t="shared" si="11"/>
        <v>21</v>
      </c>
      <c r="J66" s="32">
        <f t="shared" si="11"/>
        <v>35</v>
      </c>
      <c r="K66" s="32">
        <f t="shared" si="11"/>
        <v>50</v>
      </c>
      <c r="L66" s="32">
        <f t="shared" si="11"/>
        <v>48</v>
      </c>
      <c r="M66" s="32">
        <f t="shared" si="11"/>
        <v>35</v>
      </c>
      <c r="N66" s="32">
        <f t="shared" si="11"/>
        <v>36</v>
      </c>
      <c r="O66" s="32">
        <f t="shared" si="11"/>
        <v>42</v>
      </c>
      <c r="P66" s="32">
        <f t="shared" si="11"/>
        <v>29</v>
      </c>
      <c r="Q66" s="32">
        <f t="shared" si="11"/>
        <v>0</v>
      </c>
      <c r="R66" s="32">
        <f t="shared" si="11"/>
        <v>0</v>
      </c>
      <c r="S66" s="32"/>
      <c r="T66" s="39"/>
      <c r="U66" s="69"/>
      <c r="V66" s="77">
        <f>SUM(V62:V65)</f>
        <v>56</v>
      </c>
    </row>
    <row r="67" spans="1:22" ht="15.75" customHeight="1">
      <c r="A67" s="240"/>
      <c r="B67" s="243">
        <v>6</v>
      </c>
      <c r="C67" s="240" t="s">
        <v>77</v>
      </c>
      <c r="D67" s="240" t="s">
        <v>78</v>
      </c>
      <c r="E67" s="6">
        <v>37</v>
      </c>
      <c r="F67" s="18" t="s">
        <v>11</v>
      </c>
      <c r="G67" s="30">
        <v>19</v>
      </c>
      <c r="H67" s="30">
        <v>12</v>
      </c>
      <c r="I67" s="30">
        <v>8</v>
      </c>
      <c r="J67" s="30">
        <v>9</v>
      </c>
      <c r="K67" s="30">
        <v>11</v>
      </c>
      <c r="L67" s="30">
        <v>10</v>
      </c>
      <c r="M67" s="30">
        <v>10</v>
      </c>
      <c r="N67" s="30">
        <v>9</v>
      </c>
      <c r="O67" s="30">
        <v>13</v>
      </c>
      <c r="P67" s="30">
        <v>7</v>
      </c>
      <c r="Q67" s="30">
        <v>4</v>
      </c>
      <c r="R67" s="31"/>
      <c r="S67" s="42">
        <f>IF(E67="","",SUM(G67:Q67)-(R67))</f>
        <v>112</v>
      </c>
      <c r="T67" s="80" t="s">
        <v>18</v>
      </c>
      <c r="U67" s="250">
        <v>14</v>
      </c>
      <c r="V67" s="78">
        <f>SUM(G67:I67)</f>
        <v>39</v>
      </c>
    </row>
    <row r="68" spans="1:22" ht="15.75" customHeight="1">
      <c r="A68" s="246"/>
      <c r="B68" s="244"/>
      <c r="C68" s="246"/>
      <c r="D68" s="241"/>
      <c r="E68" s="6">
        <v>54</v>
      </c>
      <c r="F68" s="19" t="s">
        <v>12</v>
      </c>
      <c r="G68" s="27">
        <v>13</v>
      </c>
      <c r="H68" s="27">
        <v>11</v>
      </c>
      <c r="I68" s="27">
        <v>6</v>
      </c>
      <c r="J68" s="27">
        <v>9</v>
      </c>
      <c r="K68" s="27">
        <v>12</v>
      </c>
      <c r="L68" s="27">
        <v>12</v>
      </c>
      <c r="M68" s="27">
        <v>8</v>
      </c>
      <c r="N68" s="27">
        <v>8</v>
      </c>
      <c r="O68" s="27">
        <v>13</v>
      </c>
      <c r="P68" s="27">
        <v>6</v>
      </c>
      <c r="Q68" s="27"/>
      <c r="R68" s="28"/>
      <c r="S68" s="43">
        <f>IF(E68="","",SUM(G68:Q68)-(R68))</f>
        <v>98</v>
      </c>
      <c r="T68" s="81"/>
      <c r="U68" s="251"/>
      <c r="V68" s="79">
        <f>SUM(G68:I68)</f>
        <v>30</v>
      </c>
    </row>
    <row r="69" spans="1:22" ht="15.75" customHeight="1">
      <c r="A69" s="246"/>
      <c r="B69" s="244"/>
      <c r="C69" s="246"/>
      <c r="D69" s="241"/>
      <c r="E69" s="6">
        <v>68</v>
      </c>
      <c r="F69" s="19" t="s">
        <v>13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8"/>
      <c r="S69" s="43">
        <f>IF(E69="","",SUM(G69:Q69)-(R69))</f>
        <v>0</v>
      </c>
      <c r="T69" s="252">
        <f>SUM(S67:S70)+T68</f>
        <v>320</v>
      </c>
      <c r="U69" s="253"/>
      <c r="V69" s="79">
        <f>SUM(G69:I69)</f>
        <v>0</v>
      </c>
    </row>
    <row r="70" spans="1:22" ht="15.75" customHeight="1">
      <c r="A70" s="246"/>
      <c r="B70" s="244"/>
      <c r="C70" s="246"/>
      <c r="D70" s="242"/>
      <c r="E70" s="6">
        <v>40</v>
      </c>
      <c r="F70" s="20" t="s">
        <v>14</v>
      </c>
      <c r="G70" s="32">
        <v>17</v>
      </c>
      <c r="H70" s="32">
        <v>11</v>
      </c>
      <c r="I70" s="32">
        <v>6</v>
      </c>
      <c r="J70" s="32">
        <v>9</v>
      </c>
      <c r="K70" s="32">
        <v>12</v>
      </c>
      <c r="L70" s="32">
        <v>12</v>
      </c>
      <c r="M70" s="32">
        <v>10</v>
      </c>
      <c r="N70" s="32">
        <v>10</v>
      </c>
      <c r="O70" s="32">
        <v>13</v>
      </c>
      <c r="P70" s="32">
        <v>7</v>
      </c>
      <c r="Q70" s="32">
        <v>3</v>
      </c>
      <c r="R70" s="33"/>
      <c r="S70" s="41">
        <f>IF(E70="","",SUM(G70:Q70)-(R70))</f>
        <v>110</v>
      </c>
      <c r="T70" s="254"/>
      <c r="U70" s="255"/>
      <c r="V70" s="79">
        <f>SUM(G70:I70)</f>
        <v>34</v>
      </c>
    </row>
    <row r="71" spans="1:22" ht="15.75" customHeight="1">
      <c r="A71" s="249"/>
      <c r="B71" s="245"/>
      <c r="C71" s="242"/>
      <c r="D71" s="32"/>
      <c r="E71" s="247" t="s">
        <v>35</v>
      </c>
      <c r="F71" s="248"/>
      <c r="G71" s="32">
        <f aca="true" t="shared" si="12" ref="G71:R71">SUM(G67:G70)</f>
        <v>49</v>
      </c>
      <c r="H71" s="32">
        <f t="shared" si="12"/>
        <v>34</v>
      </c>
      <c r="I71" s="32">
        <f t="shared" si="12"/>
        <v>20</v>
      </c>
      <c r="J71" s="32">
        <f t="shared" si="12"/>
        <v>27</v>
      </c>
      <c r="K71" s="32">
        <f t="shared" si="12"/>
        <v>35</v>
      </c>
      <c r="L71" s="32">
        <f t="shared" si="12"/>
        <v>34</v>
      </c>
      <c r="M71" s="32">
        <f t="shared" si="12"/>
        <v>28</v>
      </c>
      <c r="N71" s="32">
        <f t="shared" si="12"/>
        <v>27</v>
      </c>
      <c r="O71" s="32">
        <f t="shared" si="12"/>
        <v>39</v>
      </c>
      <c r="P71" s="32">
        <f t="shared" si="12"/>
        <v>20</v>
      </c>
      <c r="Q71" s="32">
        <f t="shared" si="12"/>
        <v>7</v>
      </c>
      <c r="R71" s="32">
        <f t="shared" si="12"/>
        <v>0</v>
      </c>
      <c r="S71" s="32"/>
      <c r="T71" s="39"/>
      <c r="U71" s="69"/>
      <c r="V71" s="77">
        <f>SUM(V67:V70)</f>
        <v>103</v>
      </c>
    </row>
    <row r="72" spans="1:22" ht="15.75" customHeight="1">
      <c r="A72" s="240"/>
      <c r="B72" s="243">
        <v>25</v>
      </c>
      <c r="C72" s="240" t="s">
        <v>75</v>
      </c>
      <c r="D72" s="240" t="s">
        <v>76</v>
      </c>
      <c r="E72" s="6">
        <v>35</v>
      </c>
      <c r="F72" s="18" t="s">
        <v>11</v>
      </c>
      <c r="G72" s="30">
        <v>14</v>
      </c>
      <c r="H72" s="30"/>
      <c r="I72" s="30">
        <v>7</v>
      </c>
      <c r="J72" s="30">
        <v>9</v>
      </c>
      <c r="K72" s="30"/>
      <c r="L72" s="30">
        <v>13</v>
      </c>
      <c r="M72" s="30">
        <v>12</v>
      </c>
      <c r="N72" s="30">
        <v>9</v>
      </c>
      <c r="O72" s="30">
        <v>12</v>
      </c>
      <c r="P72" s="30">
        <v>9</v>
      </c>
      <c r="Q72" s="30"/>
      <c r="R72" s="31"/>
      <c r="S72" s="42">
        <f>IF(E72="","",SUM(G72:Q72)-(R72))</f>
        <v>85</v>
      </c>
      <c r="T72" s="80" t="s">
        <v>18</v>
      </c>
      <c r="U72" s="256">
        <v>15</v>
      </c>
      <c r="V72" s="78">
        <f>SUM(G72:I72)</f>
        <v>21</v>
      </c>
    </row>
    <row r="73" spans="1:22" ht="15.75" customHeight="1">
      <c r="A73" s="246"/>
      <c r="B73" s="244"/>
      <c r="C73" s="246"/>
      <c r="D73" s="246"/>
      <c r="E73" s="6">
        <v>1</v>
      </c>
      <c r="F73" s="19" t="s">
        <v>12</v>
      </c>
      <c r="G73" s="27">
        <v>14</v>
      </c>
      <c r="H73" s="27"/>
      <c r="I73" s="27"/>
      <c r="J73" s="27">
        <v>9</v>
      </c>
      <c r="K73" s="27"/>
      <c r="L73" s="27">
        <v>14</v>
      </c>
      <c r="M73" s="27">
        <v>9</v>
      </c>
      <c r="N73" s="27">
        <v>8</v>
      </c>
      <c r="O73" s="27">
        <v>13</v>
      </c>
      <c r="P73" s="27">
        <v>6</v>
      </c>
      <c r="Q73" s="27"/>
      <c r="R73" s="28"/>
      <c r="S73" s="43">
        <f>IF(E73="","",SUM(G73:Q73)-(R73))</f>
        <v>73</v>
      </c>
      <c r="T73" s="81"/>
      <c r="U73" s="257"/>
      <c r="V73" s="79">
        <f>SUM(G73:I73)</f>
        <v>14</v>
      </c>
    </row>
    <row r="74" spans="1:22" ht="15.75" customHeight="1">
      <c r="A74" s="246"/>
      <c r="B74" s="244"/>
      <c r="C74" s="246"/>
      <c r="D74" s="246"/>
      <c r="E74" s="6">
        <v>8</v>
      </c>
      <c r="F74" s="19" t="s">
        <v>13</v>
      </c>
      <c r="G74" s="27">
        <v>12</v>
      </c>
      <c r="H74" s="27"/>
      <c r="I74" s="27">
        <v>6</v>
      </c>
      <c r="J74" s="27">
        <v>9</v>
      </c>
      <c r="K74" s="27"/>
      <c r="L74" s="27">
        <v>14</v>
      </c>
      <c r="M74" s="27">
        <v>12</v>
      </c>
      <c r="N74" s="27">
        <v>8</v>
      </c>
      <c r="O74" s="27">
        <v>11</v>
      </c>
      <c r="P74" s="27">
        <v>6</v>
      </c>
      <c r="Q74" s="27"/>
      <c r="R74" s="28"/>
      <c r="S74" s="43">
        <f>IF(E74="","",SUM(G74:Q74)-(R74))</f>
        <v>78</v>
      </c>
      <c r="T74" s="252">
        <f>SUM(S72:S75)+T73</f>
        <v>316</v>
      </c>
      <c r="U74" s="253"/>
      <c r="V74" s="79">
        <f>SUM(G74:I74)</f>
        <v>18</v>
      </c>
    </row>
    <row r="75" spans="1:22" ht="15.75" customHeight="1">
      <c r="A75" s="246"/>
      <c r="B75" s="244"/>
      <c r="C75" s="246"/>
      <c r="D75" s="249"/>
      <c r="E75" s="6">
        <v>22</v>
      </c>
      <c r="F75" s="20" t="s">
        <v>14</v>
      </c>
      <c r="G75" s="32">
        <v>14</v>
      </c>
      <c r="H75" s="32"/>
      <c r="I75" s="32">
        <v>6</v>
      </c>
      <c r="J75" s="32">
        <v>10</v>
      </c>
      <c r="K75" s="32"/>
      <c r="L75" s="32">
        <v>14</v>
      </c>
      <c r="M75" s="32">
        <v>11</v>
      </c>
      <c r="N75" s="32">
        <v>9</v>
      </c>
      <c r="O75" s="32">
        <v>10</v>
      </c>
      <c r="P75" s="32">
        <v>6</v>
      </c>
      <c r="Q75" s="32"/>
      <c r="R75" s="33"/>
      <c r="S75" s="41">
        <f>IF(E75="","",SUM(G75:Q75)-(R75))</f>
        <v>80</v>
      </c>
      <c r="T75" s="254"/>
      <c r="U75" s="255"/>
      <c r="V75" s="79">
        <f>SUM(G75:I75)</f>
        <v>20</v>
      </c>
    </row>
    <row r="76" spans="1:22" ht="15.75" customHeight="1">
      <c r="A76" s="249"/>
      <c r="B76" s="245"/>
      <c r="C76" s="242"/>
      <c r="D76" s="32"/>
      <c r="E76" s="247" t="s">
        <v>35</v>
      </c>
      <c r="F76" s="248"/>
      <c r="G76" s="32">
        <f aca="true" t="shared" si="13" ref="G76:R76">SUM(G72:G75)</f>
        <v>54</v>
      </c>
      <c r="H76" s="32">
        <f t="shared" si="13"/>
        <v>0</v>
      </c>
      <c r="I76" s="32">
        <f t="shared" si="13"/>
        <v>19</v>
      </c>
      <c r="J76" s="32">
        <f t="shared" si="13"/>
        <v>37</v>
      </c>
      <c r="K76" s="32">
        <f t="shared" si="13"/>
        <v>0</v>
      </c>
      <c r="L76" s="32">
        <f t="shared" si="13"/>
        <v>55</v>
      </c>
      <c r="M76" s="32">
        <f t="shared" si="13"/>
        <v>44</v>
      </c>
      <c r="N76" s="32">
        <f t="shared" si="13"/>
        <v>34</v>
      </c>
      <c r="O76" s="32">
        <f t="shared" si="13"/>
        <v>46</v>
      </c>
      <c r="P76" s="32">
        <f t="shared" si="13"/>
        <v>27</v>
      </c>
      <c r="Q76" s="32">
        <f t="shared" si="13"/>
        <v>0</v>
      </c>
      <c r="R76" s="32">
        <f t="shared" si="13"/>
        <v>0</v>
      </c>
      <c r="S76" s="32"/>
      <c r="T76" s="39"/>
      <c r="U76" s="69"/>
      <c r="V76" s="77">
        <f>SUM(V72:V75)</f>
        <v>73</v>
      </c>
    </row>
    <row r="77" spans="1:22" ht="15.75" customHeight="1">
      <c r="A77" s="240"/>
      <c r="B77" s="243">
        <v>14</v>
      </c>
      <c r="C77" s="240" t="s">
        <v>86</v>
      </c>
      <c r="D77" s="240" t="s">
        <v>87</v>
      </c>
      <c r="E77" s="6">
        <v>8</v>
      </c>
      <c r="F77" s="174" t="s">
        <v>11</v>
      </c>
      <c r="G77" s="30">
        <v>12</v>
      </c>
      <c r="H77" s="30">
        <v>9</v>
      </c>
      <c r="I77" s="30"/>
      <c r="J77" s="30">
        <v>8</v>
      </c>
      <c r="K77" s="30">
        <v>11</v>
      </c>
      <c r="L77" s="30">
        <v>12</v>
      </c>
      <c r="M77" s="30">
        <v>7</v>
      </c>
      <c r="N77" s="30">
        <v>7</v>
      </c>
      <c r="O77" s="30">
        <v>8</v>
      </c>
      <c r="P77" s="30">
        <v>6</v>
      </c>
      <c r="Q77" s="30"/>
      <c r="R77" s="31"/>
      <c r="S77" s="42">
        <f>IF(E77="","",SUM(G77:Q77)-(R77))</f>
        <v>80</v>
      </c>
      <c r="T77" s="80" t="s">
        <v>18</v>
      </c>
      <c r="U77" s="250">
        <v>16</v>
      </c>
      <c r="V77" s="78">
        <f>SUM(G77:I77)</f>
        <v>21</v>
      </c>
    </row>
    <row r="78" spans="1:22" ht="15.75" customHeight="1">
      <c r="A78" s="246"/>
      <c r="B78" s="244"/>
      <c r="C78" s="246"/>
      <c r="D78" s="241"/>
      <c r="E78" s="6">
        <v>78</v>
      </c>
      <c r="F78" s="175" t="s">
        <v>12</v>
      </c>
      <c r="G78" s="27">
        <v>13</v>
      </c>
      <c r="H78" s="27"/>
      <c r="I78" s="27"/>
      <c r="J78" s="27">
        <v>9</v>
      </c>
      <c r="K78" s="27">
        <v>13</v>
      </c>
      <c r="L78" s="27">
        <v>12</v>
      </c>
      <c r="M78" s="27">
        <v>8</v>
      </c>
      <c r="N78" s="27">
        <v>9</v>
      </c>
      <c r="O78" s="27">
        <v>9</v>
      </c>
      <c r="P78" s="27">
        <v>6</v>
      </c>
      <c r="Q78" s="27"/>
      <c r="R78" s="28"/>
      <c r="S78" s="43">
        <f>IF(E78="","",SUM(G78:Q78)-(R78))</f>
        <v>79</v>
      </c>
      <c r="T78" s="81"/>
      <c r="U78" s="251"/>
      <c r="V78" s="79">
        <f>SUM(G78:I78)</f>
        <v>13</v>
      </c>
    </row>
    <row r="79" spans="1:22" ht="15.75" customHeight="1">
      <c r="A79" s="246"/>
      <c r="B79" s="244"/>
      <c r="C79" s="246"/>
      <c r="D79" s="241"/>
      <c r="E79" s="6">
        <v>11</v>
      </c>
      <c r="F79" s="175" t="s">
        <v>13</v>
      </c>
      <c r="G79" s="27"/>
      <c r="H79" s="27"/>
      <c r="I79" s="27">
        <v>6</v>
      </c>
      <c r="J79" s="27">
        <v>9</v>
      </c>
      <c r="K79" s="27"/>
      <c r="L79" s="27">
        <v>12</v>
      </c>
      <c r="M79" s="27">
        <v>7</v>
      </c>
      <c r="N79" s="27">
        <v>8</v>
      </c>
      <c r="O79" s="27">
        <v>9</v>
      </c>
      <c r="P79" s="27">
        <v>7</v>
      </c>
      <c r="Q79" s="27"/>
      <c r="R79" s="28"/>
      <c r="S79" s="43">
        <f>IF(E79="","",SUM(G79:Q79)-(R79))</f>
        <v>58</v>
      </c>
      <c r="T79" s="252">
        <f>SUM(S77:S80)+T78</f>
        <v>308</v>
      </c>
      <c r="U79" s="253"/>
      <c r="V79" s="79">
        <f>SUM(G79:I79)</f>
        <v>6</v>
      </c>
    </row>
    <row r="80" spans="1:22" ht="15.75" customHeight="1">
      <c r="A80" s="246"/>
      <c r="B80" s="244"/>
      <c r="C80" s="246"/>
      <c r="D80" s="242"/>
      <c r="E80" s="6">
        <v>42</v>
      </c>
      <c r="F80" s="176" t="s">
        <v>14</v>
      </c>
      <c r="G80" s="32">
        <v>13</v>
      </c>
      <c r="H80" s="32"/>
      <c r="I80" s="32">
        <v>7</v>
      </c>
      <c r="J80" s="32">
        <v>9</v>
      </c>
      <c r="K80" s="32">
        <v>12</v>
      </c>
      <c r="L80" s="32">
        <v>14</v>
      </c>
      <c r="M80" s="32">
        <v>9</v>
      </c>
      <c r="N80" s="32">
        <v>9</v>
      </c>
      <c r="O80" s="32">
        <v>12</v>
      </c>
      <c r="P80" s="32">
        <v>6</v>
      </c>
      <c r="Q80" s="32"/>
      <c r="R80" s="33"/>
      <c r="S80" s="41">
        <f>IF(E80="","",SUM(G80:Q80)-(R80))</f>
        <v>91</v>
      </c>
      <c r="T80" s="254"/>
      <c r="U80" s="255"/>
      <c r="V80" s="79">
        <f>SUM(G80:I80)</f>
        <v>20</v>
      </c>
    </row>
    <row r="81" spans="1:22" ht="15.75" customHeight="1">
      <c r="A81" s="249"/>
      <c r="B81" s="245"/>
      <c r="C81" s="242"/>
      <c r="D81" s="32"/>
      <c r="E81" s="247" t="s">
        <v>35</v>
      </c>
      <c r="F81" s="248"/>
      <c r="G81" s="32">
        <f aca="true" t="shared" si="14" ref="G81:R81">SUM(G77:G80)</f>
        <v>38</v>
      </c>
      <c r="H81" s="32">
        <f t="shared" si="14"/>
        <v>9</v>
      </c>
      <c r="I81" s="32">
        <f t="shared" si="14"/>
        <v>13</v>
      </c>
      <c r="J81" s="32">
        <f t="shared" si="14"/>
        <v>35</v>
      </c>
      <c r="K81" s="32">
        <f t="shared" si="14"/>
        <v>36</v>
      </c>
      <c r="L81" s="32">
        <f t="shared" si="14"/>
        <v>50</v>
      </c>
      <c r="M81" s="32">
        <f t="shared" si="14"/>
        <v>31</v>
      </c>
      <c r="N81" s="32">
        <f t="shared" si="14"/>
        <v>33</v>
      </c>
      <c r="O81" s="32">
        <f t="shared" si="14"/>
        <v>38</v>
      </c>
      <c r="P81" s="32">
        <f t="shared" si="14"/>
        <v>25</v>
      </c>
      <c r="Q81" s="32">
        <f t="shared" si="14"/>
        <v>0</v>
      </c>
      <c r="R81" s="32">
        <f t="shared" si="14"/>
        <v>0</v>
      </c>
      <c r="S81" s="32"/>
      <c r="T81" s="39"/>
      <c r="U81" s="69"/>
      <c r="V81" s="77">
        <f>SUM(V77:V80)</f>
        <v>60</v>
      </c>
    </row>
    <row r="82" spans="1:22" ht="15.75" customHeight="1">
      <c r="A82" s="240">
        <v>1</v>
      </c>
      <c r="B82" s="243">
        <v>1</v>
      </c>
      <c r="C82" s="240" t="s">
        <v>81</v>
      </c>
      <c r="D82" s="240" t="s">
        <v>138</v>
      </c>
      <c r="E82" s="6">
        <v>87</v>
      </c>
      <c r="F82" s="18" t="s">
        <v>11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  <c r="S82" s="42">
        <f>IF(E82="","",SUM(G82:Q82)-(R82))</f>
        <v>0</v>
      </c>
      <c r="T82" s="80" t="s">
        <v>18</v>
      </c>
      <c r="U82" s="256">
        <v>17</v>
      </c>
      <c r="V82" s="78">
        <f>SUM(G82:I82)</f>
        <v>0</v>
      </c>
    </row>
    <row r="83" spans="1:22" ht="15.75" customHeight="1">
      <c r="A83" s="246"/>
      <c r="B83" s="244"/>
      <c r="C83" s="246"/>
      <c r="D83" s="241"/>
      <c r="E83" s="6">
        <v>47</v>
      </c>
      <c r="F83" s="19" t="s">
        <v>12</v>
      </c>
      <c r="G83" s="27">
        <v>18</v>
      </c>
      <c r="H83" s="27">
        <v>9</v>
      </c>
      <c r="I83" s="27">
        <v>6</v>
      </c>
      <c r="J83" s="27">
        <v>9</v>
      </c>
      <c r="K83" s="27">
        <v>11</v>
      </c>
      <c r="L83" s="27">
        <v>12</v>
      </c>
      <c r="M83" s="27">
        <v>9</v>
      </c>
      <c r="N83" s="27">
        <v>9</v>
      </c>
      <c r="O83" s="27">
        <v>9</v>
      </c>
      <c r="P83" s="27">
        <v>12</v>
      </c>
      <c r="Q83" s="27">
        <v>3</v>
      </c>
      <c r="R83" s="28"/>
      <c r="S83" s="43">
        <f>IF(E83="","",SUM(G83:Q83)-(R83))</f>
        <v>107</v>
      </c>
      <c r="T83" s="81"/>
      <c r="U83" s="257"/>
      <c r="V83" s="79">
        <f>SUM(G83:I83)</f>
        <v>33</v>
      </c>
    </row>
    <row r="84" spans="1:22" ht="15.75" customHeight="1">
      <c r="A84" s="246"/>
      <c r="B84" s="244"/>
      <c r="C84" s="246"/>
      <c r="D84" s="241"/>
      <c r="E84" s="6">
        <v>112</v>
      </c>
      <c r="F84" s="19" t="s">
        <v>13</v>
      </c>
      <c r="G84" s="27">
        <v>15</v>
      </c>
      <c r="H84" s="27">
        <v>9</v>
      </c>
      <c r="I84" s="27">
        <v>6</v>
      </c>
      <c r="J84" s="27">
        <v>7</v>
      </c>
      <c r="K84" s="27">
        <v>13</v>
      </c>
      <c r="L84" s="27">
        <v>9</v>
      </c>
      <c r="M84" s="27">
        <v>6</v>
      </c>
      <c r="N84" s="27">
        <v>6</v>
      </c>
      <c r="O84" s="27">
        <v>6</v>
      </c>
      <c r="P84" s="27">
        <v>12</v>
      </c>
      <c r="Q84" s="27"/>
      <c r="R84" s="28"/>
      <c r="S84" s="43">
        <f>IF(E84="","",SUM(G84:Q84)-(R84))</f>
        <v>89</v>
      </c>
      <c r="T84" s="252">
        <f>SUM(S82:S85)+T83</f>
        <v>307</v>
      </c>
      <c r="U84" s="253"/>
      <c r="V84" s="79">
        <f>SUM(G84:I84)</f>
        <v>30</v>
      </c>
    </row>
    <row r="85" spans="1:22" ht="15.75" customHeight="1">
      <c r="A85" s="246"/>
      <c r="B85" s="244"/>
      <c r="C85" s="246"/>
      <c r="D85" s="242"/>
      <c r="E85" s="6">
        <v>48</v>
      </c>
      <c r="F85" s="20" t="s">
        <v>14</v>
      </c>
      <c r="G85" s="32">
        <v>19</v>
      </c>
      <c r="H85" s="32">
        <v>10</v>
      </c>
      <c r="I85" s="32">
        <v>6</v>
      </c>
      <c r="J85" s="32">
        <v>10</v>
      </c>
      <c r="K85" s="32">
        <v>12</v>
      </c>
      <c r="L85" s="32">
        <v>15</v>
      </c>
      <c r="M85" s="32">
        <v>9</v>
      </c>
      <c r="N85" s="32">
        <v>6</v>
      </c>
      <c r="O85" s="32">
        <v>8</v>
      </c>
      <c r="P85" s="32">
        <v>13</v>
      </c>
      <c r="Q85" s="32">
        <v>3</v>
      </c>
      <c r="R85" s="33"/>
      <c r="S85" s="41">
        <f>IF(E85="","",SUM(G85:Q85)-(R85))</f>
        <v>111</v>
      </c>
      <c r="T85" s="254"/>
      <c r="U85" s="255"/>
      <c r="V85" s="79">
        <f>SUM(G85:I85)</f>
        <v>35</v>
      </c>
    </row>
    <row r="86" spans="1:22" ht="15.75" customHeight="1">
      <c r="A86" s="249"/>
      <c r="B86" s="245"/>
      <c r="C86" s="242"/>
      <c r="D86" s="32"/>
      <c r="E86" s="247" t="s">
        <v>35</v>
      </c>
      <c r="F86" s="248"/>
      <c r="G86" s="32">
        <f aca="true" t="shared" si="15" ref="G86:R86">SUM(G82:G85)</f>
        <v>52</v>
      </c>
      <c r="H86" s="32">
        <f t="shared" si="15"/>
        <v>28</v>
      </c>
      <c r="I86" s="32">
        <f t="shared" si="15"/>
        <v>18</v>
      </c>
      <c r="J86" s="32">
        <f t="shared" si="15"/>
        <v>26</v>
      </c>
      <c r="K86" s="32">
        <f t="shared" si="15"/>
        <v>36</v>
      </c>
      <c r="L86" s="32">
        <f t="shared" si="15"/>
        <v>36</v>
      </c>
      <c r="M86" s="32">
        <f t="shared" si="15"/>
        <v>24</v>
      </c>
      <c r="N86" s="32">
        <f t="shared" si="15"/>
        <v>21</v>
      </c>
      <c r="O86" s="32">
        <f t="shared" si="15"/>
        <v>23</v>
      </c>
      <c r="P86" s="32">
        <f t="shared" si="15"/>
        <v>37</v>
      </c>
      <c r="Q86" s="32">
        <f t="shared" si="15"/>
        <v>6</v>
      </c>
      <c r="R86" s="32">
        <f t="shared" si="15"/>
        <v>0</v>
      </c>
      <c r="S86" s="32"/>
      <c r="T86" s="39"/>
      <c r="U86" s="69"/>
      <c r="V86" s="77">
        <f>SUM(V82:V85)</f>
        <v>98</v>
      </c>
    </row>
    <row r="87" spans="1:22" ht="15.75" customHeight="1">
      <c r="A87" s="240"/>
      <c r="B87" s="243">
        <v>18</v>
      </c>
      <c r="C87" s="240" t="s">
        <v>66</v>
      </c>
      <c r="D87" s="240" t="s">
        <v>67</v>
      </c>
      <c r="E87" s="6">
        <v>93</v>
      </c>
      <c r="F87" s="174" t="s">
        <v>11</v>
      </c>
      <c r="G87" s="30">
        <v>16</v>
      </c>
      <c r="H87" s="30"/>
      <c r="I87" s="30">
        <v>9</v>
      </c>
      <c r="J87" s="30">
        <v>9</v>
      </c>
      <c r="K87" s="30">
        <v>16</v>
      </c>
      <c r="L87" s="30">
        <v>14</v>
      </c>
      <c r="M87" s="30">
        <v>10</v>
      </c>
      <c r="N87" s="30">
        <v>10</v>
      </c>
      <c r="O87" s="30">
        <v>12</v>
      </c>
      <c r="P87" s="30">
        <v>7</v>
      </c>
      <c r="Q87" s="30"/>
      <c r="R87" s="31"/>
      <c r="S87" s="42">
        <f>IF(E87="","",SUM(G87:Q87)-(R87))</f>
        <v>103</v>
      </c>
      <c r="T87" s="80" t="s">
        <v>18</v>
      </c>
      <c r="U87" s="250">
        <v>18</v>
      </c>
      <c r="V87" s="78">
        <f>SUM(G87:I87)</f>
        <v>25</v>
      </c>
    </row>
    <row r="88" spans="1:22" ht="15.75" customHeight="1">
      <c r="A88" s="246"/>
      <c r="B88" s="244"/>
      <c r="C88" s="246"/>
      <c r="D88" s="241"/>
      <c r="E88" s="6">
        <v>23</v>
      </c>
      <c r="F88" s="175" t="s">
        <v>12</v>
      </c>
      <c r="G88" s="27">
        <v>18</v>
      </c>
      <c r="H88" s="27"/>
      <c r="I88" s="27">
        <v>8</v>
      </c>
      <c r="J88" s="27">
        <v>8</v>
      </c>
      <c r="K88" s="27">
        <v>14</v>
      </c>
      <c r="L88" s="27">
        <v>13</v>
      </c>
      <c r="M88" s="27">
        <v>9</v>
      </c>
      <c r="N88" s="27">
        <v>9</v>
      </c>
      <c r="O88" s="27">
        <v>10</v>
      </c>
      <c r="P88" s="27">
        <v>10</v>
      </c>
      <c r="Q88" s="27"/>
      <c r="R88" s="28"/>
      <c r="S88" s="43">
        <f>IF(E88="","",SUM(G88:Q88)-(R88))</f>
        <v>99</v>
      </c>
      <c r="T88" s="81"/>
      <c r="U88" s="251"/>
      <c r="V88" s="79">
        <f>SUM(G88:I88)</f>
        <v>26</v>
      </c>
    </row>
    <row r="89" spans="1:22" ht="15.75" customHeight="1">
      <c r="A89" s="246"/>
      <c r="B89" s="244"/>
      <c r="C89" s="246"/>
      <c r="D89" s="241"/>
      <c r="E89" s="6">
        <v>28</v>
      </c>
      <c r="F89" s="175" t="s">
        <v>13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8"/>
      <c r="S89" s="43">
        <f>IF(E89="","",SUM(G89:Q89)-(R89))</f>
        <v>0</v>
      </c>
      <c r="T89" s="252">
        <f>SUM(S87:S90)+T88</f>
        <v>303</v>
      </c>
      <c r="U89" s="253"/>
      <c r="V89" s="79">
        <f>SUM(G89:I89)</f>
        <v>0</v>
      </c>
    </row>
    <row r="90" spans="1:22" ht="15.75" customHeight="1">
      <c r="A90" s="246"/>
      <c r="B90" s="244"/>
      <c r="C90" s="246"/>
      <c r="D90" s="242"/>
      <c r="E90" s="6">
        <v>53</v>
      </c>
      <c r="F90" s="176" t="s">
        <v>14</v>
      </c>
      <c r="G90" s="32">
        <v>20</v>
      </c>
      <c r="H90" s="32"/>
      <c r="I90" s="32">
        <v>8</v>
      </c>
      <c r="J90" s="32">
        <v>9</v>
      </c>
      <c r="K90" s="32">
        <v>9</v>
      </c>
      <c r="L90" s="32">
        <v>15</v>
      </c>
      <c r="M90" s="32">
        <v>9</v>
      </c>
      <c r="N90" s="32">
        <v>10</v>
      </c>
      <c r="O90" s="32">
        <v>14</v>
      </c>
      <c r="P90" s="32">
        <v>7</v>
      </c>
      <c r="Q90" s="32"/>
      <c r="R90" s="33"/>
      <c r="S90" s="41">
        <f>IF(E90="","",SUM(G90:Q90)-(R90))</f>
        <v>101</v>
      </c>
      <c r="T90" s="254"/>
      <c r="U90" s="255"/>
      <c r="V90" s="79">
        <f>SUM(G90:I90)</f>
        <v>28</v>
      </c>
    </row>
    <row r="91" spans="1:22" ht="15.75" customHeight="1">
      <c r="A91" s="249"/>
      <c r="B91" s="245"/>
      <c r="C91" s="242"/>
      <c r="D91" s="32"/>
      <c r="E91" s="247" t="s">
        <v>35</v>
      </c>
      <c r="F91" s="248"/>
      <c r="G91" s="32">
        <f aca="true" t="shared" si="16" ref="G91:R91">SUM(G87:G90)</f>
        <v>54</v>
      </c>
      <c r="H91" s="32">
        <f t="shared" si="16"/>
        <v>0</v>
      </c>
      <c r="I91" s="32">
        <f t="shared" si="16"/>
        <v>25</v>
      </c>
      <c r="J91" s="32">
        <f t="shared" si="16"/>
        <v>26</v>
      </c>
      <c r="K91" s="32">
        <f t="shared" si="16"/>
        <v>39</v>
      </c>
      <c r="L91" s="32">
        <f t="shared" si="16"/>
        <v>42</v>
      </c>
      <c r="M91" s="32">
        <f t="shared" si="16"/>
        <v>28</v>
      </c>
      <c r="N91" s="32">
        <f t="shared" si="16"/>
        <v>29</v>
      </c>
      <c r="O91" s="32">
        <f t="shared" si="16"/>
        <v>36</v>
      </c>
      <c r="P91" s="32">
        <f t="shared" si="16"/>
        <v>24</v>
      </c>
      <c r="Q91" s="32">
        <f t="shared" si="16"/>
        <v>0</v>
      </c>
      <c r="R91" s="32">
        <f t="shared" si="16"/>
        <v>0</v>
      </c>
      <c r="S91" s="32"/>
      <c r="T91" s="39"/>
      <c r="U91" s="69"/>
      <c r="V91" s="77">
        <f>SUM(V87:V90)</f>
        <v>79</v>
      </c>
    </row>
    <row r="92" spans="1:22" ht="15.75" customHeight="1">
      <c r="A92" s="240"/>
      <c r="B92" s="243">
        <v>31</v>
      </c>
      <c r="C92" s="240" t="s">
        <v>79</v>
      </c>
      <c r="D92" s="240" t="s">
        <v>80</v>
      </c>
      <c r="E92" s="71" t="s">
        <v>162</v>
      </c>
      <c r="F92" s="174" t="s">
        <v>11</v>
      </c>
      <c r="G92" s="30">
        <v>18</v>
      </c>
      <c r="H92" s="30"/>
      <c r="I92" s="30">
        <v>8</v>
      </c>
      <c r="J92" s="30">
        <v>9</v>
      </c>
      <c r="K92" s="30">
        <v>13</v>
      </c>
      <c r="L92" s="30">
        <v>14</v>
      </c>
      <c r="M92" s="30">
        <v>8</v>
      </c>
      <c r="N92" s="30">
        <v>9</v>
      </c>
      <c r="O92" s="30">
        <v>10</v>
      </c>
      <c r="P92" s="30">
        <v>6</v>
      </c>
      <c r="Q92" s="30"/>
      <c r="R92" s="31"/>
      <c r="S92" s="42">
        <f>IF(E92="","",SUM(G92:Q92)-(R92))</f>
        <v>95</v>
      </c>
      <c r="T92" s="80" t="s">
        <v>18</v>
      </c>
      <c r="U92" s="250">
        <v>19</v>
      </c>
      <c r="V92" s="78">
        <f>SUM(G92:I92)</f>
        <v>26</v>
      </c>
    </row>
    <row r="93" spans="1:22" ht="15.75" customHeight="1">
      <c r="A93" s="246"/>
      <c r="B93" s="244"/>
      <c r="C93" s="246"/>
      <c r="D93" s="241"/>
      <c r="E93" s="71" t="s">
        <v>163</v>
      </c>
      <c r="F93" s="175" t="s">
        <v>12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8"/>
      <c r="S93" s="43">
        <f>IF(E93="","",SUM(G93:Q93)-(R93))</f>
        <v>0</v>
      </c>
      <c r="T93" s="81"/>
      <c r="U93" s="251"/>
      <c r="V93" s="79">
        <f>SUM(G93:I93)</f>
        <v>0</v>
      </c>
    </row>
    <row r="94" spans="1:22" ht="15.75" customHeight="1">
      <c r="A94" s="246"/>
      <c r="B94" s="244"/>
      <c r="C94" s="246"/>
      <c r="D94" s="241"/>
      <c r="E94" s="71" t="s">
        <v>164</v>
      </c>
      <c r="F94" s="175" t="s">
        <v>13</v>
      </c>
      <c r="G94" s="27">
        <v>18</v>
      </c>
      <c r="H94" s="27"/>
      <c r="I94" s="27">
        <v>7</v>
      </c>
      <c r="J94" s="27">
        <v>10</v>
      </c>
      <c r="K94" s="27">
        <v>15</v>
      </c>
      <c r="L94" s="27">
        <v>15</v>
      </c>
      <c r="M94" s="27">
        <v>9</v>
      </c>
      <c r="N94" s="27">
        <v>9</v>
      </c>
      <c r="O94" s="27">
        <v>12</v>
      </c>
      <c r="P94" s="27">
        <v>9</v>
      </c>
      <c r="Q94" s="27"/>
      <c r="R94" s="28"/>
      <c r="S94" s="43">
        <f>IF(E94="","",SUM(G94:Q94)-(R94))</f>
        <v>104</v>
      </c>
      <c r="T94" s="252">
        <f>SUM(S92:S95)+T93</f>
        <v>303</v>
      </c>
      <c r="U94" s="253"/>
      <c r="V94" s="79">
        <f>SUM(G94:I94)</f>
        <v>25</v>
      </c>
    </row>
    <row r="95" spans="1:22" ht="15.75" customHeight="1">
      <c r="A95" s="246"/>
      <c r="B95" s="244"/>
      <c r="C95" s="246"/>
      <c r="D95" s="242"/>
      <c r="E95" s="71" t="s">
        <v>165</v>
      </c>
      <c r="F95" s="176" t="s">
        <v>14</v>
      </c>
      <c r="G95" s="32">
        <v>18</v>
      </c>
      <c r="H95" s="32"/>
      <c r="I95" s="32">
        <v>9</v>
      </c>
      <c r="J95" s="32">
        <v>10</v>
      </c>
      <c r="K95" s="32">
        <v>9</v>
      </c>
      <c r="L95" s="32">
        <v>15</v>
      </c>
      <c r="M95" s="32">
        <v>9</v>
      </c>
      <c r="N95" s="32">
        <v>9</v>
      </c>
      <c r="O95" s="32">
        <v>13</v>
      </c>
      <c r="P95" s="32">
        <v>12</v>
      </c>
      <c r="Q95" s="32"/>
      <c r="R95" s="33"/>
      <c r="S95" s="41">
        <f>IF(E95="","",SUM(G95:Q95)-(R95))</f>
        <v>104</v>
      </c>
      <c r="T95" s="254"/>
      <c r="U95" s="255"/>
      <c r="V95" s="79">
        <f>SUM(G95:I95)</f>
        <v>27</v>
      </c>
    </row>
    <row r="96" spans="1:22" ht="15.75" customHeight="1">
      <c r="A96" s="249"/>
      <c r="B96" s="245"/>
      <c r="C96" s="242"/>
      <c r="D96" s="32"/>
      <c r="E96" s="247" t="s">
        <v>35</v>
      </c>
      <c r="F96" s="248"/>
      <c r="G96" s="32">
        <f aca="true" t="shared" si="17" ref="G96:R96">SUM(G92:G95)</f>
        <v>54</v>
      </c>
      <c r="H96" s="32">
        <f t="shared" si="17"/>
        <v>0</v>
      </c>
      <c r="I96" s="32">
        <f t="shared" si="17"/>
        <v>24</v>
      </c>
      <c r="J96" s="32">
        <f t="shared" si="17"/>
        <v>29</v>
      </c>
      <c r="K96" s="32">
        <f t="shared" si="17"/>
        <v>37</v>
      </c>
      <c r="L96" s="32">
        <f t="shared" si="17"/>
        <v>44</v>
      </c>
      <c r="M96" s="32">
        <f t="shared" si="17"/>
        <v>26</v>
      </c>
      <c r="N96" s="32">
        <f t="shared" si="17"/>
        <v>27</v>
      </c>
      <c r="O96" s="32">
        <f t="shared" si="17"/>
        <v>35</v>
      </c>
      <c r="P96" s="32">
        <f t="shared" si="17"/>
        <v>27</v>
      </c>
      <c r="Q96" s="32">
        <f t="shared" si="17"/>
        <v>0</v>
      </c>
      <c r="R96" s="32">
        <f t="shared" si="17"/>
        <v>0</v>
      </c>
      <c r="S96" s="32"/>
      <c r="T96" s="39"/>
      <c r="U96" s="69"/>
      <c r="V96" s="77">
        <f>SUM(V92:V95)</f>
        <v>78</v>
      </c>
    </row>
    <row r="97" spans="1:22" ht="15.75" customHeight="1">
      <c r="A97" s="240"/>
      <c r="B97" s="243">
        <v>9</v>
      </c>
      <c r="C97" s="240" t="s">
        <v>141</v>
      </c>
      <c r="D97" s="240" t="s">
        <v>136</v>
      </c>
      <c r="E97" s="71" t="s">
        <v>142</v>
      </c>
      <c r="F97" s="174" t="s">
        <v>11</v>
      </c>
      <c r="G97" s="30"/>
      <c r="H97" s="30">
        <v>9</v>
      </c>
      <c r="I97" s="30">
        <v>6</v>
      </c>
      <c r="J97" s="30">
        <v>9</v>
      </c>
      <c r="K97" s="30">
        <v>12</v>
      </c>
      <c r="L97" s="30">
        <v>14</v>
      </c>
      <c r="M97" s="30">
        <v>8</v>
      </c>
      <c r="N97" s="30">
        <v>8</v>
      </c>
      <c r="O97" s="30">
        <v>12</v>
      </c>
      <c r="P97" s="30">
        <v>9</v>
      </c>
      <c r="Q97" s="30"/>
      <c r="R97" s="31"/>
      <c r="S97" s="42">
        <f>IF(E97="","",SUM(G97:Q97)-(R97))</f>
        <v>87</v>
      </c>
      <c r="T97" s="80" t="s">
        <v>18</v>
      </c>
      <c r="U97" s="256">
        <v>20</v>
      </c>
      <c r="V97" s="78">
        <f>SUM(G97:I97)</f>
        <v>15</v>
      </c>
    </row>
    <row r="98" spans="1:22" ht="15.75" customHeight="1">
      <c r="A98" s="246"/>
      <c r="B98" s="244"/>
      <c r="C98" s="246"/>
      <c r="D98" s="241"/>
      <c r="E98" s="71" t="s">
        <v>143</v>
      </c>
      <c r="F98" s="175" t="s">
        <v>12</v>
      </c>
      <c r="G98" s="27">
        <v>12</v>
      </c>
      <c r="H98" s="27"/>
      <c r="I98" s="27">
        <v>7</v>
      </c>
      <c r="J98" s="27">
        <v>9</v>
      </c>
      <c r="K98" s="27">
        <v>11</v>
      </c>
      <c r="L98" s="27">
        <v>16</v>
      </c>
      <c r="M98" s="27">
        <v>8</v>
      </c>
      <c r="N98" s="27">
        <v>9</v>
      </c>
      <c r="O98" s="27">
        <v>12</v>
      </c>
      <c r="P98" s="27">
        <v>10</v>
      </c>
      <c r="Q98" s="27"/>
      <c r="R98" s="28"/>
      <c r="S98" s="43">
        <f>IF(E98="","",SUM(G98:Q98)-(R98))</f>
        <v>94</v>
      </c>
      <c r="T98" s="81"/>
      <c r="U98" s="257"/>
      <c r="V98" s="79">
        <f>SUM(G98:I98)</f>
        <v>19</v>
      </c>
    </row>
    <row r="99" spans="1:22" ht="15.75" customHeight="1">
      <c r="A99" s="246"/>
      <c r="B99" s="244"/>
      <c r="C99" s="246"/>
      <c r="D99" s="241"/>
      <c r="E99" s="71" t="s">
        <v>144</v>
      </c>
      <c r="F99" s="175" t="s">
        <v>13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8"/>
      <c r="S99" s="43">
        <f>IF(E99="","",SUM(G99:Q99)-(R99))</f>
        <v>0</v>
      </c>
      <c r="T99" s="252">
        <f>SUM(S97:S100)+T98</f>
        <v>287</v>
      </c>
      <c r="U99" s="253"/>
      <c r="V99" s="79">
        <f>SUM(G99:I99)</f>
        <v>0</v>
      </c>
    </row>
    <row r="100" spans="1:22" ht="15.75" customHeight="1">
      <c r="A100" s="246"/>
      <c r="B100" s="244"/>
      <c r="C100" s="246"/>
      <c r="D100" s="242"/>
      <c r="E100" s="71" t="s">
        <v>145</v>
      </c>
      <c r="F100" s="176" t="s">
        <v>14</v>
      </c>
      <c r="G100" s="32">
        <v>14</v>
      </c>
      <c r="H100" s="32">
        <v>9</v>
      </c>
      <c r="I100" s="32">
        <v>6</v>
      </c>
      <c r="J100" s="32">
        <v>9</v>
      </c>
      <c r="K100" s="32">
        <v>13</v>
      </c>
      <c r="L100" s="32">
        <v>15</v>
      </c>
      <c r="M100" s="32">
        <v>9</v>
      </c>
      <c r="N100" s="32">
        <v>9</v>
      </c>
      <c r="O100" s="32">
        <v>13</v>
      </c>
      <c r="P100" s="32">
        <v>9</v>
      </c>
      <c r="Q100" s="32"/>
      <c r="R100" s="33"/>
      <c r="S100" s="41">
        <f>IF(E100="","",SUM(G100:Q100)-(R100))</f>
        <v>106</v>
      </c>
      <c r="T100" s="254"/>
      <c r="U100" s="255"/>
      <c r="V100" s="79">
        <f>SUM(G100:I100)</f>
        <v>29</v>
      </c>
    </row>
    <row r="101" spans="1:22" ht="15.75" customHeight="1">
      <c r="A101" s="249"/>
      <c r="B101" s="245"/>
      <c r="C101" s="242"/>
      <c r="D101" s="32"/>
      <c r="E101" s="247" t="s">
        <v>35</v>
      </c>
      <c r="F101" s="248"/>
      <c r="G101" s="32">
        <f aca="true" t="shared" si="18" ref="G101:R101">SUM(G97:G100)</f>
        <v>26</v>
      </c>
      <c r="H101" s="32">
        <f t="shared" si="18"/>
        <v>18</v>
      </c>
      <c r="I101" s="32">
        <f t="shared" si="18"/>
        <v>19</v>
      </c>
      <c r="J101" s="32">
        <f t="shared" si="18"/>
        <v>27</v>
      </c>
      <c r="K101" s="32">
        <f t="shared" si="18"/>
        <v>36</v>
      </c>
      <c r="L101" s="32">
        <f t="shared" si="18"/>
        <v>45</v>
      </c>
      <c r="M101" s="32">
        <f t="shared" si="18"/>
        <v>25</v>
      </c>
      <c r="N101" s="32">
        <f t="shared" si="18"/>
        <v>26</v>
      </c>
      <c r="O101" s="32">
        <f t="shared" si="18"/>
        <v>37</v>
      </c>
      <c r="P101" s="32">
        <f t="shared" si="18"/>
        <v>28</v>
      </c>
      <c r="Q101" s="32">
        <f t="shared" si="18"/>
        <v>0</v>
      </c>
      <c r="R101" s="32">
        <f t="shared" si="18"/>
        <v>0</v>
      </c>
      <c r="S101" s="32"/>
      <c r="T101" s="39"/>
      <c r="U101" s="69"/>
      <c r="V101" s="77">
        <f>SUM(V97:V100)</f>
        <v>63</v>
      </c>
    </row>
    <row r="102" spans="1:22" ht="15.75" customHeight="1">
      <c r="A102" s="240"/>
      <c r="B102" s="243">
        <v>10</v>
      </c>
      <c r="C102" s="240" t="s">
        <v>66</v>
      </c>
      <c r="D102" s="240" t="s">
        <v>67</v>
      </c>
      <c r="E102" s="71" t="s">
        <v>148</v>
      </c>
      <c r="F102" s="18" t="s">
        <v>11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1"/>
      <c r="S102" s="42">
        <f>IF(E102="","",SUM(G102:Q102)-(R102))</f>
        <v>0</v>
      </c>
      <c r="T102" s="80" t="s">
        <v>18</v>
      </c>
      <c r="U102" s="250">
        <v>21</v>
      </c>
      <c r="V102" s="78">
        <f>SUM(G102:I102)</f>
        <v>0</v>
      </c>
    </row>
    <row r="103" spans="1:22" ht="15.75" customHeight="1">
      <c r="A103" s="246"/>
      <c r="B103" s="244"/>
      <c r="C103" s="246"/>
      <c r="D103" s="241"/>
      <c r="E103" s="71" t="s">
        <v>149</v>
      </c>
      <c r="F103" s="19" t="s">
        <v>12</v>
      </c>
      <c r="G103" s="27">
        <v>20</v>
      </c>
      <c r="H103" s="27"/>
      <c r="I103" s="27">
        <v>9</v>
      </c>
      <c r="J103" s="27">
        <v>10</v>
      </c>
      <c r="K103" s="27"/>
      <c r="L103" s="27">
        <v>16</v>
      </c>
      <c r="M103" s="27">
        <v>9</v>
      </c>
      <c r="N103" s="27">
        <v>9</v>
      </c>
      <c r="O103" s="27">
        <v>10</v>
      </c>
      <c r="P103" s="27">
        <v>9</v>
      </c>
      <c r="Q103" s="27"/>
      <c r="R103" s="28"/>
      <c r="S103" s="43">
        <f>IF(E103="","",SUM(G103:Q103)-(R103))</f>
        <v>92</v>
      </c>
      <c r="T103" s="81"/>
      <c r="U103" s="251"/>
      <c r="V103" s="79">
        <f>SUM(G103:I103)</f>
        <v>29</v>
      </c>
    </row>
    <row r="104" spans="1:22" ht="15.75" customHeight="1">
      <c r="A104" s="246"/>
      <c r="B104" s="244"/>
      <c r="C104" s="246"/>
      <c r="D104" s="241"/>
      <c r="E104" s="71" t="s">
        <v>143</v>
      </c>
      <c r="F104" s="19" t="s">
        <v>13</v>
      </c>
      <c r="G104" s="27">
        <v>14</v>
      </c>
      <c r="H104" s="27"/>
      <c r="I104" s="27">
        <v>11</v>
      </c>
      <c r="J104" s="27">
        <v>9</v>
      </c>
      <c r="K104" s="27">
        <v>15</v>
      </c>
      <c r="L104" s="27">
        <v>12</v>
      </c>
      <c r="M104" s="27">
        <v>10</v>
      </c>
      <c r="N104" s="27">
        <v>8</v>
      </c>
      <c r="O104" s="27">
        <v>9</v>
      </c>
      <c r="P104" s="27">
        <v>8</v>
      </c>
      <c r="Q104" s="27"/>
      <c r="R104" s="28"/>
      <c r="S104" s="43">
        <f>IF(E104="","",SUM(G104:Q104)-(R104))</f>
        <v>96</v>
      </c>
      <c r="T104" s="252">
        <f>SUM(S102:S105)+T103</f>
        <v>282</v>
      </c>
      <c r="U104" s="253"/>
      <c r="V104" s="79">
        <f>SUM(G104:I104)</f>
        <v>25</v>
      </c>
    </row>
    <row r="105" spans="1:22" ht="15.75" customHeight="1">
      <c r="A105" s="246"/>
      <c r="B105" s="244"/>
      <c r="C105" s="246"/>
      <c r="D105" s="242"/>
      <c r="E105" s="71" t="s">
        <v>150</v>
      </c>
      <c r="F105" s="20" t="s">
        <v>14</v>
      </c>
      <c r="G105" s="32">
        <v>18</v>
      </c>
      <c r="H105" s="32"/>
      <c r="I105" s="32">
        <v>6</v>
      </c>
      <c r="J105" s="32">
        <v>9</v>
      </c>
      <c r="K105" s="32">
        <v>12</v>
      </c>
      <c r="L105" s="32">
        <v>14</v>
      </c>
      <c r="M105" s="32">
        <v>9</v>
      </c>
      <c r="N105" s="32">
        <v>9</v>
      </c>
      <c r="O105" s="32">
        <v>9</v>
      </c>
      <c r="P105" s="32">
        <v>8</v>
      </c>
      <c r="Q105" s="32"/>
      <c r="R105" s="33"/>
      <c r="S105" s="41">
        <f>IF(E105="","",SUM(G105:Q105)-(R105))</f>
        <v>94</v>
      </c>
      <c r="T105" s="254"/>
      <c r="U105" s="255"/>
      <c r="V105" s="79">
        <f>SUM(G105:I105)</f>
        <v>24</v>
      </c>
    </row>
    <row r="106" spans="1:22" ht="15.75" customHeight="1">
      <c r="A106" s="249"/>
      <c r="B106" s="245"/>
      <c r="C106" s="242"/>
      <c r="D106" s="32"/>
      <c r="E106" s="247" t="s">
        <v>35</v>
      </c>
      <c r="F106" s="248"/>
      <c r="G106" s="32">
        <f aca="true" t="shared" si="19" ref="G106:R106">SUM(G102:G105)</f>
        <v>52</v>
      </c>
      <c r="H106" s="32">
        <f t="shared" si="19"/>
        <v>0</v>
      </c>
      <c r="I106" s="32">
        <f t="shared" si="19"/>
        <v>26</v>
      </c>
      <c r="J106" s="32">
        <f t="shared" si="19"/>
        <v>28</v>
      </c>
      <c r="K106" s="32">
        <f t="shared" si="19"/>
        <v>27</v>
      </c>
      <c r="L106" s="32">
        <f t="shared" si="19"/>
        <v>42</v>
      </c>
      <c r="M106" s="32">
        <f t="shared" si="19"/>
        <v>28</v>
      </c>
      <c r="N106" s="32">
        <f t="shared" si="19"/>
        <v>26</v>
      </c>
      <c r="O106" s="32">
        <f t="shared" si="19"/>
        <v>28</v>
      </c>
      <c r="P106" s="32">
        <f t="shared" si="19"/>
        <v>25</v>
      </c>
      <c r="Q106" s="32">
        <f t="shared" si="19"/>
        <v>0</v>
      </c>
      <c r="R106" s="32">
        <f t="shared" si="19"/>
        <v>0</v>
      </c>
      <c r="S106" s="32"/>
      <c r="T106" s="39"/>
      <c r="U106" s="69"/>
      <c r="V106" s="77">
        <f>SUM(V102:V105)</f>
        <v>78</v>
      </c>
    </row>
    <row r="107" spans="1:22" ht="15.75" customHeight="1">
      <c r="A107" s="240"/>
      <c r="B107" s="243">
        <v>20</v>
      </c>
      <c r="C107" s="258" t="s">
        <v>155</v>
      </c>
      <c r="D107" s="258" t="s">
        <v>156</v>
      </c>
      <c r="E107" s="40">
        <v>4</v>
      </c>
      <c r="F107" s="19" t="s">
        <v>11</v>
      </c>
      <c r="G107" s="34">
        <v>16</v>
      </c>
      <c r="H107" s="34">
        <v>10</v>
      </c>
      <c r="I107" s="34"/>
      <c r="J107" s="34">
        <v>9</v>
      </c>
      <c r="K107" s="34"/>
      <c r="L107" s="34">
        <v>16</v>
      </c>
      <c r="M107" s="34">
        <v>8</v>
      </c>
      <c r="N107" s="34">
        <v>12</v>
      </c>
      <c r="O107" s="34">
        <v>12</v>
      </c>
      <c r="P107" s="34">
        <v>8</v>
      </c>
      <c r="Q107" s="34"/>
      <c r="R107" s="35"/>
      <c r="S107" s="42">
        <f>IF(E107="","",SUM(G107:Q107)-(R107))</f>
        <v>91</v>
      </c>
      <c r="T107" s="82" t="s">
        <v>18</v>
      </c>
      <c r="U107" s="256">
        <v>22</v>
      </c>
      <c r="V107" s="78">
        <f>SUM(G107:I107)</f>
        <v>26</v>
      </c>
    </row>
    <row r="108" spans="1:22" ht="15.75" customHeight="1">
      <c r="A108" s="246"/>
      <c r="B108" s="244"/>
      <c r="C108" s="261"/>
      <c r="D108" s="241"/>
      <c r="E108" s="17">
        <v>1</v>
      </c>
      <c r="F108" s="19" t="s">
        <v>12</v>
      </c>
      <c r="G108" s="34">
        <v>16</v>
      </c>
      <c r="H108" s="34">
        <v>10</v>
      </c>
      <c r="I108" s="34">
        <v>7</v>
      </c>
      <c r="J108" s="34">
        <v>9</v>
      </c>
      <c r="K108" s="34">
        <v>10</v>
      </c>
      <c r="L108" s="34">
        <v>12</v>
      </c>
      <c r="M108" s="34">
        <v>9</v>
      </c>
      <c r="N108" s="34">
        <v>10</v>
      </c>
      <c r="O108" s="34">
        <v>10</v>
      </c>
      <c r="P108" s="34">
        <v>7</v>
      </c>
      <c r="Q108" s="34">
        <v>3</v>
      </c>
      <c r="R108" s="35"/>
      <c r="S108" s="43">
        <f>IF(E108="","",SUM(G108:Q108)-(R108))</f>
        <v>103</v>
      </c>
      <c r="T108" s="81"/>
      <c r="U108" s="257"/>
      <c r="V108" s="79">
        <f>SUM(G108:I108)</f>
        <v>33</v>
      </c>
    </row>
    <row r="109" spans="1:22" ht="15.75" customHeight="1">
      <c r="A109" s="246"/>
      <c r="B109" s="244"/>
      <c r="C109" s="261"/>
      <c r="D109" s="241"/>
      <c r="E109" s="17">
        <v>21</v>
      </c>
      <c r="F109" s="19" t="s">
        <v>13</v>
      </c>
      <c r="G109" s="34">
        <v>14</v>
      </c>
      <c r="H109" s="34"/>
      <c r="I109" s="34">
        <v>7</v>
      </c>
      <c r="J109" s="34">
        <v>8</v>
      </c>
      <c r="K109" s="34">
        <v>9</v>
      </c>
      <c r="L109" s="34">
        <v>15</v>
      </c>
      <c r="M109" s="34">
        <v>8</v>
      </c>
      <c r="N109" s="34">
        <v>9</v>
      </c>
      <c r="O109" s="34">
        <v>10</v>
      </c>
      <c r="P109" s="34">
        <v>8</v>
      </c>
      <c r="Q109" s="34"/>
      <c r="R109" s="35"/>
      <c r="S109" s="43">
        <f>IF(E109="","",SUM(G109:Q109)-(R109))</f>
        <v>88</v>
      </c>
      <c r="T109" s="252">
        <f>(SUM(S107:S110)+T108)</f>
        <v>282</v>
      </c>
      <c r="U109" s="253"/>
      <c r="V109" s="79">
        <f>SUM(G109:I109)</f>
        <v>21</v>
      </c>
    </row>
    <row r="110" spans="1:22" ht="15.75" customHeight="1">
      <c r="A110" s="246"/>
      <c r="B110" s="244"/>
      <c r="C110" s="261"/>
      <c r="D110" s="242"/>
      <c r="E110" s="17">
        <v>27</v>
      </c>
      <c r="F110" s="20" t="s">
        <v>14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S110" s="41">
        <f>IF(E110="","",SUM(G110:Q110)-(R110))</f>
        <v>0</v>
      </c>
      <c r="T110" s="254"/>
      <c r="U110" s="255"/>
      <c r="V110" s="79">
        <f>SUM(G110:I110)</f>
        <v>0</v>
      </c>
    </row>
    <row r="111" spans="1:22" ht="15.75" customHeight="1">
      <c r="A111" s="249"/>
      <c r="B111" s="245"/>
      <c r="C111" s="242"/>
      <c r="D111" s="32"/>
      <c r="E111" s="247" t="s">
        <v>35</v>
      </c>
      <c r="F111" s="248"/>
      <c r="G111" s="32">
        <f aca="true" t="shared" si="20" ref="G111:R111">SUM(G107:G110)</f>
        <v>46</v>
      </c>
      <c r="H111" s="32">
        <f t="shared" si="20"/>
        <v>20</v>
      </c>
      <c r="I111" s="32">
        <f t="shared" si="20"/>
        <v>14</v>
      </c>
      <c r="J111" s="32">
        <f t="shared" si="20"/>
        <v>26</v>
      </c>
      <c r="K111" s="32">
        <f t="shared" si="20"/>
        <v>19</v>
      </c>
      <c r="L111" s="32">
        <f t="shared" si="20"/>
        <v>43</v>
      </c>
      <c r="M111" s="32">
        <f t="shared" si="20"/>
        <v>25</v>
      </c>
      <c r="N111" s="32">
        <f t="shared" si="20"/>
        <v>31</v>
      </c>
      <c r="O111" s="32">
        <f t="shared" si="20"/>
        <v>32</v>
      </c>
      <c r="P111" s="32">
        <f t="shared" si="20"/>
        <v>23</v>
      </c>
      <c r="Q111" s="32">
        <f t="shared" si="20"/>
        <v>3</v>
      </c>
      <c r="R111" s="32">
        <f t="shared" si="20"/>
        <v>0</v>
      </c>
      <c r="S111" s="32"/>
      <c r="T111" s="39"/>
      <c r="U111" s="69"/>
      <c r="V111" s="77">
        <f>SUM(V107:V110)</f>
        <v>80</v>
      </c>
    </row>
    <row r="112" spans="1:22" ht="15.75" customHeight="1">
      <c r="A112" s="240"/>
      <c r="B112" s="243">
        <v>33</v>
      </c>
      <c r="C112" s="240" t="s">
        <v>140</v>
      </c>
      <c r="D112" s="240" t="s">
        <v>127</v>
      </c>
      <c r="E112" s="6">
        <v>136</v>
      </c>
      <c r="F112" s="174" t="s">
        <v>11</v>
      </c>
      <c r="G112" s="30"/>
      <c r="H112" s="30">
        <v>12</v>
      </c>
      <c r="I112" s="30"/>
      <c r="J112" s="30">
        <v>9</v>
      </c>
      <c r="K112" s="30">
        <v>14</v>
      </c>
      <c r="L112" s="30">
        <v>12</v>
      </c>
      <c r="M112" s="30">
        <v>9</v>
      </c>
      <c r="N112" s="30">
        <v>9</v>
      </c>
      <c r="O112" s="30">
        <v>10</v>
      </c>
      <c r="P112" s="30">
        <v>6</v>
      </c>
      <c r="Q112" s="30"/>
      <c r="R112" s="31"/>
      <c r="S112" s="42">
        <f>IF(E112="","",SUM(G112:Q112)-(R112))</f>
        <v>81</v>
      </c>
      <c r="T112" s="80" t="s">
        <v>18</v>
      </c>
      <c r="U112" s="250">
        <v>23</v>
      </c>
      <c r="V112" s="78">
        <f>SUM(G112:I112)</f>
        <v>12</v>
      </c>
    </row>
    <row r="113" spans="1:22" ht="15.75" customHeight="1">
      <c r="A113" s="246"/>
      <c r="B113" s="244"/>
      <c r="C113" s="246"/>
      <c r="D113" s="241"/>
      <c r="E113" s="6">
        <v>42</v>
      </c>
      <c r="F113" s="175" t="s">
        <v>12</v>
      </c>
      <c r="G113" s="27">
        <v>16</v>
      </c>
      <c r="H113" s="27">
        <v>10</v>
      </c>
      <c r="I113" s="27">
        <v>6</v>
      </c>
      <c r="J113" s="27">
        <v>10</v>
      </c>
      <c r="K113" s="27">
        <v>9</v>
      </c>
      <c r="L113" s="27">
        <v>12</v>
      </c>
      <c r="M113" s="27">
        <v>9</v>
      </c>
      <c r="N113" s="27">
        <v>9</v>
      </c>
      <c r="O113" s="27">
        <v>10</v>
      </c>
      <c r="P113" s="27">
        <v>8</v>
      </c>
      <c r="Q113" s="27">
        <v>3</v>
      </c>
      <c r="R113" s="28"/>
      <c r="S113" s="43">
        <f>IF(E113="","",SUM(G113:Q113)-(R113))</f>
        <v>102</v>
      </c>
      <c r="T113" s="81"/>
      <c r="U113" s="251"/>
      <c r="V113" s="79">
        <f>SUM(G113:I113)</f>
        <v>32</v>
      </c>
    </row>
    <row r="114" spans="1:22" ht="15.75" customHeight="1">
      <c r="A114" s="246"/>
      <c r="B114" s="244"/>
      <c r="C114" s="246"/>
      <c r="D114" s="241"/>
      <c r="E114" s="6">
        <v>43</v>
      </c>
      <c r="F114" s="175" t="s">
        <v>13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8"/>
      <c r="S114" s="43">
        <f>IF(E114="","",SUM(G114:Q114)-(R114))</f>
        <v>0</v>
      </c>
      <c r="T114" s="252">
        <f>SUM(S112:S115)+T113</f>
        <v>277</v>
      </c>
      <c r="U114" s="253"/>
      <c r="V114" s="79">
        <f>SUM(G114:I114)</f>
        <v>0</v>
      </c>
    </row>
    <row r="115" spans="1:22" ht="15.75" customHeight="1">
      <c r="A115" s="246"/>
      <c r="B115" s="244"/>
      <c r="C115" s="246"/>
      <c r="D115" s="242"/>
      <c r="E115" s="6">
        <v>21</v>
      </c>
      <c r="F115" s="176" t="s">
        <v>14</v>
      </c>
      <c r="G115" s="32">
        <v>16</v>
      </c>
      <c r="H115" s="32"/>
      <c r="I115" s="32">
        <v>6</v>
      </c>
      <c r="J115" s="32">
        <v>9</v>
      </c>
      <c r="K115" s="32">
        <v>14</v>
      </c>
      <c r="L115" s="32">
        <v>13</v>
      </c>
      <c r="M115" s="32">
        <v>10</v>
      </c>
      <c r="N115" s="32">
        <v>8</v>
      </c>
      <c r="O115" s="32">
        <v>12</v>
      </c>
      <c r="P115" s="32">
        <v>6</v>
      </c>
      <c r="Q115" s="32"/>
      <c r="R115" s="33"/>
      <c r="S115" s="41">
        <f>IF(E115="","",SUM(G115:Q115)-(R115))</f>
        <v>94</v>
      </c>
      <c r="T115" s="254"/>
      <c r="U115" s="255"/>
      <c r="V115" s="79">
        <f>SUM(G115:I115)</f>
        <v>22</v>
      </c>
    </row>
    <row r="116" spans="1:22" ht="15.75" customHeight="1">
      <c r="A116" s="249"/>
      <c r="B116" s="245"/>
      <c r="C116" s="242"/>
      <c r="D116" s="32"/>
      <c r="E116" s="247" t="s">
        <v>35</v>
      </c>
      <c r="F116" s="248"/>
      <c r="G116" s="32">
        <f aca="true" t="shared" si="21" ref="G116:R116">SUM(G112:G115)</f>
        <v>32</v>
      </c>
      <c r="H116" s="32">
        <f t="shared" si="21"/>
        <v>22</v>
      </c>
      <c r="I116" s="32">
        <f t="shared" si="21"/>
        <v>12</v>
      </c>
      <c r="J116" s="32">
        <f t="shared" si="21"/>
        <v>28</v>
      </c>
      <c r="K116" s="32">
        <f t="shared" si="21"/>
        <v>37</v>
      </c>
      <c r="L116" s="32">
        <f t="shared" si="21"/>
        <v>37</v>
      </c>
      <c r="M116" s="32">
        <f t="shared" si="21"/>
        <v>28</v>
      </c>
      <c r="N116" s="32">
        <f t="shared" si="21"/>
        <v>26</v>
      </c>
      <c r="O116" s="32">
        <f t="shared" si="21"/>
        <v>32</v>
      </c>
      <c r="P116" s="32">
        <f t="shared" si="21"/>
        <v>20</v>
      </c>
      <c r="Q116" s="32">
        <f t="shared" si="21"/>
        <v>3</v>
      </c>
      <c r="R116" s="32">
        <f t="shared" si="21"/>
        <v>0</v>
      </c>
      <c r="S116" s="32"/>
      <c r="T116" s="39"/>
      <c r="U116" s="69"/>
      <c r="V116" s="77">
        <f>SUM(V112:V115)</f>
        <v>66</v>
      </c>
    </row>
    <row r="117" spans="1:22" ht="15.75" customHeight="1">
      <c r="A117" s="240"/>
      <c r="B117" s="243">
        <v>34</v>
      </c>
      <c r="C117" s="240" t="s">
        <v>69</v>
      </c>
      <c r="D117" s="240" t="s">
        <v>68</v>
      </c>
      <c r="E117" s="6">
        <v>124</v>
      </c>
      <c r="F117" s="174" t="s">
        <v>11</v>
      </c>
      <c r="G117" s="30">
        <v>16</v>
      </c>
      <c r="H117" s="30">
        <v>10</v>
      </c>
      <c r="I117" s="30">
        <v>7</v>
      </c>
      <c r="J117" s="30">
        <v>10</v>
      </c>
      <c r="K117" s="30">
        <v>10</v>
      </c>
      <c r="L117" s="30">
        <v>12</v>
      </c>
      <c r="M117" s="30">
        <v>8</v>
      </c>
      <c r="N117" s="30">
        <v>9</v>
      </c>
      <c r="O117" s="30">
        <v>13</v>
      </c>
      <c r="P117" s="30">
        <v>8</v>
      </c>
      <c r="Q117" s="30">
        <v>3</v>
      </c>
      <c r="R117" s="31"/>
      <c r="S117" s="42">
        <f>IF(E117="","",SUM(G117:Q117)-(R117))</f>
        <v>106</v>
      </c>
      <c r="T117" s="80" t="s">
        <v>18</v>
      </c>
      <c r="U117" s="250">
        <v>24</v>
      </c>
      <c r="V117" s="78">
        <f>SUM(G117:I117)</f>
        <v>33</v>
      </c>
    </row>
    <row r="118" spans="1:22" ht="15.75" customHeight="1">
      <c r="A118" s="246"/>
      <c r="B118" s="244"/>
      <c r="C118" s="246"/>
      <c r="D118" s="241"/>
      <c r="E118" s="6">
        <v>100</v>
      </c>
      <c r="F118" s="175" t="s">
        <v>12</v>
      </c>
      <c r="G118" s="27">
        <v>16</v>
      </c>
      <c r="H118" s="27"/>
      <c r="I118" s="27">
        <v>6</v>
      </c>
      <c r="J118" s="27">
        <v>9</v>
      </c>
      <c r="K118" s="27">
        <v>9</v>
      </c>
      <c r="L118" s="27">
        <v>10</v>
      </c>
      <c r="M118" s="27">
        <v>9</v>
      </c>
      <c r="N118" s="27">
        <v>10</v>
      </c>
      <c r="O118" s="27">
        <v>9</v>
      </c>
      <c r="P118" s="27">
        <v>7</v>
      </c>
      <c r="Q118" s="27"/>
      <c r="R118" s="28"/>
      <c r="S118" s="43">
        <f>IF(E118="","",SUM(G118:Q118)-(R118))</f>
        <v>85</v>
      </c>
      <c r="T118" s="81"/>
      <c r="U118" s="251"/>
      <c r="V118" s="79">
        <f>SUM(G118:I118)</f>
        <v>22</v>
      </c>
    </row>
    <row r="119" spans="1:22" ht="15.75" customHeight="1">
      <c r="A119" s="246"/>
      <c r="B119" s="244"/>
      <c r="C119" s="246"/>
      <c r="D119" s="241"/>
      <c r="E119" s="6">
        <v>78</v>
      </c>
      <c r="F119" s="175" t="s">
        <v>13</v>
      </c>
      <c r="G119" s="27">
        <v>14</v>
      </c>
      <c r="H119" s="27"/>
      <c r="I119" s="27">
        <v>6</v>
      </c>
      <c r="J119" s="27">
        <v>9</v>
      </c>
      <c r="K119" s="27"/>
      <c r="L119" s="27">
        <v>12</v>
      </c>
      <c r="M119" s="27">
        <v>8</v>
      </c>
      <c r="N119" s="27">
        <v>9</v>
      </c>
      <c r="O119" s="27">
        <v>9</v>
      </c>
      <c r="P119" s="27">
        <v>6</v>
      </c>
      <c r="Q119" s="27"/>
      <c r="R119" s="28"/>
      <c r="S119" s="43">
        <f>IF(E119="","",SUM(G119:Q119)-(R119))</f>
        <v>73</v>
      </c>
      <c r="T119" s="252">
        <f>SUM(S117:S120)+T118</f>
        <v>264</v>
      </c>
      <c r="U119" s="253"/>
      <c r="V119" s="79">
        <f>SUM(G119:I119)</f>
        <v>20</v>
      </c>
    </row>
    <row r="120" spans="1:22" ht="15.75" customHeight="1">
      <c r="A120" s="246"/>
      <c r="B120" s="244"/>
      <c r="C120" s="246"/>
      <c r="D120" s="242"/>
      <c r="E120" s="6">
        <v>53</v>
      </c>
      <c r="F120" s="176" t="s">
        <v>14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  <c r="S120" s="41">
        <f>IF(E120="","",SUM(G120:Q120)-(R120))</f>
        <v>0</v>
      </c>
      <c r="T120" s="254"/>
      <c r="U120" s="255"/>
      <c r="V120" s="79">
        <f>SUM(G120:I120)</f>
        <v>0</v>
      </c>
    </row>
    <row r="121" spans="1:22" ht="15.75" customHeight="1">
      <c r="A121" s="249"/>
      <c r="B121" s="245"/>
      <c r="C121" s="242"/>
      <c r="D121" s="32"/>
      <c r="E121" s="247" t="s">
        <v>35</v>
      </c>
      <c r="F121" s="248"/>
      <c r="G121" s="32">
        <f aca="true" t="shared" si="22" ref="G121:Q121">SUM(G117:G120)</f>
        <v>46</v>
      </c>
      <c r="H121" s="32">
        <f t="shared" si="22"/>
        <v>10</v>
      </c>
      <c r="I121" s="32">
        <f t="shared" si="22"/>
        <v>19</v>
      </c>
      <c r="J121" s="32">
        <f t="shared" si="22"/>
        <v>28</v>
      </c>
      <c r="K121" s="32">
        <f t="shared" si="22"/>
        <v>19</v>
      </c>
      <c r="L121" s="32">
        <f t="shared" si="22"/>
        <v>34</v>
      </c>
      <c r="M121" s="32">
        <f t="shared" si="22"/>
        <v>25</v>
      </c>
      <c r="N121" s="32">
        <f t="shared" si="22"/>
        <v>28</v>
      </c>
      <c r="O121" s="32">
        <f t="shared" si="22"/>
        <v>31</v>
      </c>
      <c r="P121" s="32">
        <f t="shared" si="22"/>
        <v>21</v>
      </c>
      <c r="Q121" s="32">
        <f t="shared" si="22"/>
        <v>3</v>
      </c>
      <c r="R121" s="32">
        <v>0</v>
      </c>
      <c r="S121" s="32"/>
      <c r="T121" s="39"/>
      <c r="U121" s="69"/>
      <c r="V121" s="77">
        <f>SUM(V117:V120)</f>
        <v>75</v>
      </c>
    </row>
    <row r="122" spans="1:22" ht="15.75" customHeight="1">
      <c r="A122" s="240"/>
      <c r="B122" s="243">
        <v>35</v>
      </c>
      <c r="C122" s="240" t="s">
        <v>69</v>
      </c>
      <c r="D122" s="240" t="s">
        <v>68</v>
      </c>
      <c r="E122" s="6">
        <v>154</v>
      </c>
      <c r="F122" s="174" t="s">
        <v>11</v>
      </c>
      <c r="G122" s="30">
        <v>15</v>
      </c>
      <c r="H122" s="30"/>
      <c r="I122" s="30">
        <v>6</v>
      </c>
      <c r="J122" s="30">
        <v>9</v>
      </c>
      <c r="K122" s="30"/>
      <c r="L122" s="30">
        <v>13</v>
      </c>
      <c r="M122" s="30">
        <v>10</v>
      </c>
      <c r="N122" s="30">
        <v>11</v>
      </c>
      <c r="O122" s="30">
        <v>9</v>
      </c>
      <c r="P122" s="30">
        <v>6</v>
      </c>
      <c r="Q122" s="30"/>
      <c r="R122" s="31"/>
      <c r="S122" s="42">
        <f>IF(E122="","",SUM(G122:Q122)-(R122))</f>
        <v>79</v>
      </c>
      <c r="T122" s="80" t="s">
        <v>18</v>
      </c>
      <c r="U122" s="256">
        <v>25</v>
      </c>
      <c r="V122" s="78">
        <f>SUM(G122:I122)</f>
        <v>21</v>
      </c>
    </row>
    <row r="123" spans="1:22" ht="15.75" customHeight="1">
      <c r="A123" s="246"/>
      <c r="B123" s="244"/>
      <c r="C123" s="246"/>
      <c r="D123" s="241"/>
      <c r="E123" s="6">
        <v>60</v>
      </c>
      <c r="F123" s="175" t="s">
        <v>12</v>
      </c>
      <c r="G123" s="27">
        <v>13</v>
      </c>
      <c r="H123" s="27"/>
      <c r="I123" s="27">
        <v>8</v>
      </c>
      <c r="J123" s="27">
        <v>9</v>
      </c>
      <c r="K123" s="27"/>
      <c r="L123" s="27">
        <v>12</v>
      </c>
      <c r="M123" s="27">
        <v>9</v>
      </c>
      <c r="N123" s="27">
        <v>9</v>
      </c>
      <c r="O123" s="27">
        <v>9</v>
      </c>
      <c r="P123" s="27">
        <v>7</v>
      </c>
      <c r="Q123" s="27"/>
      <c r="R123" s="28"/>
      <c r="S123" s="43">
        <f>IF(E123="","",SUM(G123:Q123)-(R123))</f>
        <v>76</v>
      </c>
      <c r="T123" s="81"/>
      <c r="U123" s="257"/>
      <c r="V123" s="79">
        <f>SUM(G123:I123)</f>
        <v>21</v>
      </c>
    </row>
    <row r="124" spans="1:22" ht="15.75" customHeight="1">
      <c r="A124" s="246"/>
      <c r="B124" s="244"/>
      <c r="C124" s="246"/>
      <c r="D124" s="241"/>
      <c r="E124" s="6">
        <v>149</v>
      </c>
      <c r="F124" s="175" t="s">
        <v>13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8"/>
      <c r="S124" s="43">
        <f>IF(E124="","",SUM(G124:Q124)-(R124))</f>
        <v>0</v>
      </c>
      <c r="T124" s="252">
        <f>SUM(S122:S125)+T123</f>
        <v>251</v>
      </c>
      <c r="U124" s="253"/>
      <c r="V124" s="79">
        <f>SUM(G124:I124)</f>
        <v>0</v>
      </c>
    </row>
    <row r="125" spans="1:22" ht="15.75" customHeight="1">
      <c r="A125" s="246"/>
      <c r="B125" s="244"/>
      <c r="C125" s="246"/>
      <c r="D125" s="242"/>
      <c r="E125" s="6">
        <v>150</v>
      </c>
      <c r="F125" s="176" t="s">
        <v>14</v>
      </c>
      <c r="G125" s="32">
        <v>12</v>
      </c>
      <c r="H125" s="32">
        <v>12</v>
      </c>
      <c r="I125" s="32"/>
      <c r="J125" s="32">
        <v>8</v>
      </c>
      <c r="K125" s="32">
        <v>13</v>
      </c>
      <c r="L125" s="32">
        <v>15</v>
      </c>
      <c r="M125" s="32">
        <v>9</v>
      </c>
      <c r="N125" s="32">
        <v>9</v>
      </c>
      <c r="O125" s="32">
        <v>12</v>
      </c>
      <c r="P125" s="32">
        <v>6</v>
      </c>
      <c r="Q125" s="32"/>
      <c r="R125" s="33"/>
      <c r="S125" s="41">
        <f>IF(E125="","",SUM(G125:Q125)-(R125))</f>
        <v>96</v>
      </c>
      <c r="T125" s="254"/>
      <c r="U125" s="255"/>
      <c r="V125" s="79">
        <f>SUM(G125:I125)</f>
        <v>24</v>
      </c>
    </row>
    <row r="126" spans="1:22" ht="15.75" customHeight="1">
      <c r="A126" s="249"/>
      <c r="B126" s="245"/>
      <c r="C126" s="242"/>
      <c r="D126" s="32"/>
      <c r="E126" s="247" t="s">
        <v>35</v>
      </c>
      <c r="F126" s="248"/>
      <c r="G126" s="32">
        <f aca="true" t="shared" si="23" ref="G126:Q126">SUM(G122:G125)</f>
        <v>40</v>
      </c>
      <c r="H126" s="32">
        <f t="shared" si="23"/>
        <v>12</v>
      </c>
      <c r="I126" s="32">
        <f t="shared" si="23"/>
        <v>14</v>
      </c>
      <c r="J126" s="32">
        <f t="shared" si="23"/>
        <v>26</v>
      </c>
      <c r="K126" s="32">
        <f t="shared" si="23"/>
        <v>13</v>
      </c>
      <c r="L126" s="32">
        <f t="shared" si="23"/>
        <v>40</v>
      </c>
      <c r="M126" s="32">
        <f t="shared" si="23"/>
        <v>28</v>
      </c>
      <c r="N126" s="32">
        <f t="shared" si="23"/>
        <v>29</v>
      </c>
      <c r="O126" s="32">
        <f t="shared" si="23"/>
        <v>30</v>
      </c>
      <c r="P126" s="32">
        <f t="shared" si="23"/>
        <v>19</v>
      </c>
      <c r="Q126" s="32">
        <f t="shared" si="23"/>
        <v>0</v>
      </c>
      <c r="R126" s="32">
        <v>0</v>
      </c>
      <c r="S126" s="32"/>
      <c r="T126" s="39"/>
      <c r="U126" s="69"/>
      <c r="V126" s="77">
        <f>SUM(V122:V125)</f>
        <v>66</v>
      </c>
    </row>
    <row r="127" spans="1:22" ht="15.75" customHeight="1">
      <c r="A127" s="240"/>
      <c r="B127" s="243">
        <v>22</v>
      </c>
      <c r="C127" s="240" t="s">
        <v>157</v>
      </c>
      <c r="D127" s="240" t="s">
        <v>125</v>
      </c>
      <c r="E127" s="6">
        <v>71</v>
      </c>
      <c r="F127" s="18" t="s">
        <v>11</v>
      </c>
      <c r="G127" s="30">
        <v>12</v>
      </c>
      <c r="H127" s="30"/>
      <c r="I127" s="30">
        <v>7</v>
      </c>
      <c r="J127" s="30">
        <v>8</v>
      </c>
      <c r="K127" s="30">
        <v>12</v>
      </c>
      <c r="L127" s="30">
        <v>12</v>
      </c>
      <c r="M127" s="30">
        <v>8</v>
      </c>
      <c r="N127" s="30">
        <v>9</v>
      </c>
      <c r="O127" s="30">
        <v>8</v>
      </c>
      <c r="P127" s="30">
        <v>9</v>
      </c>
      <c r="Q127" s="30"/>
      <c r="R127" s="31"/>
      <c r="S127" s="42">
        <f>IF(E127="","",SUM(G127:Q127)-(R127))</f>
        <v>85</v>
      </c>
      <c r="T127" s="80" t="s">
        <v>18</v>
      </c>
      <c r="U127" s="256">
        <v>26</v>
      </c>
      <c r="V127" s="78">
        <f>SUM(G127:I127)</f>
        <v>19</v>
      </c>
    </row>
    <row r="128" spans="1:22" ht="15.75" customHeight="1">
      <c r="A128" s="246"/>
      <c r="B128" s="244"/>
      <c r="C128" s="246"/>
      <c r="D128" s="241"/>
      <c r="E128" s="6">
        <v>7</v>
      </c>
      <c r="F128" s="19" t="s">
        <v>12</v>
      </c>
      <c r="G128" s="27"/>
      <c r="H128" s="27">
        <v>9</v>
      </c>
      <c r="I128" s="27">
        <v>7</v>
      </c>
      <c r="J128" s="27">
        <v>8</v>
      </c>
      <c r="K128" s="27">
        <v>9</v>
      </c>
      <c r="L128" s="27">
        <v>12</v>
      </c>
      <c r="M128" s="27">
        <v>7</v>
      </c>
      <c r="N128" s="27">
        <v>9</v>
      </c>
      <c r="O128" s="27">
        <v>7</v>
      </c>
      <c r="P128" s="27">
        <v>6</v>
      </c>
      <c r="Q128" s="27"/>
      <c r="R128" s="28"/>
      <c r="S128" s="43">
        <f>IF(E128="","",SUM(G128:Q128)-(R128))</f>
        <v>74</v>
      </c>
      <c r="T128" s="81"/>
      <c r="U128" s="257"/>
      <c r="V128" s="79">
        <f>SUM(G128:I128)</f>
        <v>16</v>
      </c>
    </row>
    <row r="129" spans="1:22" ht="15.75" customHeight="1">
      <c r="A129" s="246"/>
      <c r="B129" s="244"/>
      <c r="C129" s="246"/>
      <c r="D129" s="241"/>
      <c r="E129" s="6">
        <v>26</v>
      </c>
      <c r="F129" s="19" t="s">
        <v>13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8"/>
      <c r="S129" s="43">
        <f>IF(E129="","",SUM(G129:Q129)-(R129))</f>
        <v>0</v>
      </c>
      <c r="T129" s="252">
        <f>SUM(S127:S130)+T128</f>
        <v>244</v>
      </c>
      <c r="U129" s="253"/>
      <c r="V129" s="79">
        <f>SUM(G129:I129)</f>
        <v>0</v>
      </c>
    </row>
    <row r="130" spans="1:22" ht="15.75" customHeight="1">
      <c r="A130" s="246"/>
      <c r="B130" s="244"/>
      <c r="C130" s="246"/>
      <c r="D130" s="242"/>
      <c r="E130" s="6">
        <v>34</v>
      </c>
      <c r="F130" s="20" t="s">
        <v>14</v>
      </c>
      <c r="G130" s="32"/>
      <c r="H130" s="32">
        <v>10</v>
      </c>
      <c r="I130" s="32">
        <v>7</v>
      </c>
      <c r="J130" s="32">
        <v>8</v>
      </c>
      <c r="K130" s="32">
        <v>9</v>
      </c>
      <c r="L130" s="32">
        <v>12</v>
      </c>
      <c r="M130" s="32">
        <v>9</v>
      </c>
      <c r="N130" s="32">
        <v>9</v>
      </c>
      <c r="O130" s="32">
        <v>9</v>
      </c>
      <c r="P130" s="32">
        <v>12</v>
      </c>
      <c r="Q130" s="32"/>
      <c r="R130" s="33"/>
      <c r="S130" s="41">
        <f>IF(E130="","",SUM(G130:Q130)-(R130))</f>
        <v>85</v>
      </c>
      <c r="T130" s="254"/>
      <c r="U130" s="255"/>
      <c r="V130" s="79">
        <f>SUM(G130:I130)</f>
        <v>17</v>
      </c>
    </row>
    <row r="131" spans="1:22" ht="15.75" customHeight="1">
      <c r="A131" s="249"/>
      <c r="B131" s="245"/>
      <c r="C131" s="242"/>
      <c r="D131" s="32"/>
      <c r="E131" s="247" t="s">
        <v>35</v>
      </c>
      <c r="F131" s="248"/>
      <c r="G131" s="32">
        <f aca="true" t="shared" si="24" ref="G131:R131">SUM(G127:G130)</f>
        <v>12</v>
      </c>
      <c r="H131" s="32">
        <f t="shared" si="24"/>
        <v>19</v>
      </c>
      <c r="I131" s="32">
        <f t="shared" si="24"/>
        <v>21</v>
      </c>
      <c r="J131" s="32">
        <f t="shared" si="24"/>
        <v>24</v>
      </c>
      <c r="K131" s="32">
        <f t="shared" si="24"/>
        <v>30</v>
      </c>
      <c r="L131" s="32">
        <f t="shared" si="24"/>
        <v>36</v>
      </c>
      <c r="M131" s="32">
        <f t="shared" si="24"/>
        <v>24</v>
      </c>
      <c r="N131" s="32">
        <f t="shared" si="24"/>
        <v>27</v>
      </c>
      <c r="O131" s="32">
        <f t="shared" si="24"/>
        <v>24</v>
      </c>
      <c r="P131" s="32">
        <f t="shared" si="24"/>
        <v>27</v>
      </c>
      <c r="Q131" s="32">
        <f t="shared" si="24"/>
        <v>0</v>
      </c>
      <c r="R131" s="32">
        <f t="shared" si="24"/>
        <v>0</v>
      </c>
      <c r="S131" s="32"/>
      <c r="T131" s="39"/>
      <c r="U131" s="69"/>
      <c r="V131" s="77">
        <f>SUM(V127:V130)</f>
        <v>52</v>
      </c>
    </row>
    <row r="132" spans="1:22" ht="15.75" customHeight="1">
      <c r="A132" s="240"/>
      <c r="B132" s="243">
        <v>24</v>
      </c>
      <c r="C132" s="240" t="s">
        <v>157</v>
      </c>
      <c r="D132" s="240" t="s">
        <v>125</v>
      </c>
      <c r="E132" s="6">
        <v>16</v>
      </c>
      <c r="F132" s="18" t="s">
        <v>11</v>
      </c>
      <c r="G132" s="30"/>
      <c r="H132" s="30">
        <v>11</v>
      </c>
      <c r="I132" s="30">
        <v>6</v>
      </c>
      <c r="J132" s="30">
        <v>9</v>
      </c>
      <c r="K132" s="30"/>
      <c r="L132" s="30">
        <v>14</v>
      </c>
      <c r="M132" s="30">
        <v>9</v>
      </c>
      <c r="N132" s="30">
        <v>9</v>
      </c>
      <c r="O132" s="30">
        <v>9</v>
      </c>
      <c r="P132" s="30">
        <v>9</v>
      </c>
      <c r="Q132" s="30"/>
      <c r="R132" s="31"/>
      <c r="S132" s="42">
        <f>IF(E132="","",SUM(G132:Q132)-(R132))</f>
        <v>76</v>
      </c>
      <c r="T132" s="80" t="s">
        <v>18</v>
      </c>
      <c r="U132" s="250">
        <v>27</v>
      </c>
      <c r="V132" s="78">
        <f>SUM(G132:I132)</f>
        <v>17</v>
      </c>
    </row>
    <row r="133" spans="1:22" ht="15.75" customHeight="1">
      <c r="A133" s="246"/>
      <c r="B133" s="244"/>
      <c r="C133" s="246"/>
      <c r="D133" s="241"/>
      <c r="E133" s="6">
        <v>22</v>
      </c>
      <c r="F133" s="19" t="s">
        <v>12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8"/>
      <c r="S133" s="43">
        <f>IF(E133="","",SUM(G133:Q133)-(R133))</f>
        <v>0</v>
      </c>
      <c r="T133" s="81"/>
      <c r="U133" s="251"/>
      <c r="V133" s="79">
        <f>SUM(G133:I133)</f>
        <v>0</v>
      </c>
    </row>
    <row r="134" spans="1:22" ht="15.75" customHeight="1">
      <c r="A134" s="246"/>
      <c r="B134" s="244"/>
      <c r="C134" s="246"/>
      <c r="D134" s="241"/>
      <c r="E134" s="6">
        <v>64</v>
      </c>
      <c r="F134" s="19" t="s">
        <v>13</v>
      </c>
      <c r="G134" s="27">
        <v>12</v>
      </c>
      <c r="H134" s="27">
        <v>13</v>
      </c>
      <c r="I134" s="27"/>
      <c r="J134" s="27">
        <v>10</v>
      </c>
      <c r="K134" s="27">
        <v>9</v>
      </c>
      <c r="L134" s="27">
        <v>13</v>
      </c>
      <c r="M134" s="27">
        <v>10</v>
      </c>
      <c r="N134" s="27">
        <v>10</v>
      </c>
      <c r="O134" s="27">
        <v>9</v>
      </c>
      <c r="P134" s="27">
        <v>6</v>
      </c>
      <c r="Q134" s="27"/>
      <c r="R134" s="28"/>
      <c r="S134" s="43">
        <f>IF(E134="","",SUM(G134:Q134)-(R134))</f>
        <v>92</v>
      </c>
      <c r="T134" s="252">
        <f>SUM(S132:S135)+T133</f>
        <v>223</v>
      </c>
      <c r="U134" s="253"/>
      <c r="V134" s="79">
        <f>SUM(G134:I134)</f>
        <v>25</v>
      </c>
    </row>
    <row r="135" spans="1:22" ht="15.75" customHeight="1">
      <c r="A135" s="246"/>
      <c r="B135" s="244"/>
      <c r="C135" s="246"/>
      <c r="D135" s="242"/>
      <c r="E135" s="6">
        <v>12</v>
      </c>
      <c r="F135" s="20" t="s">
        <v>14</v>
      </c>
      <c r="G135" s="32"/>
      <c r="H135" s="32"/>
      <c r="I135" s="32"/>
      <c r="J135" s="32">
        <v>8</v>
      </c>
      <c r="K135" s="32"/>
      <c r="L135" s="32">
        <v>12</v>
      </c>
      <c r="M135" s="32">
        <v>9</v>
      </c>
      <c r="N135" s="32">
        <v>6</v>
      </c>
      <c r="O135" s="32">
        <v>10</v>
      </c>
      <c r="P135" s="32">
        <v>10</v>
      </c>
      <c r="Q135" s="32"/>
      <c r="R135" s="33"/>
      <c r="S135" s="41">
        <f>IF(E135="","",SUM(G135:Q135)-(R135))</f>
        <v>55</v>
      </c>
      <c r="T135" s="254"/>
      <c r="U135" s="255"/>
      <c r="V135" s="79">
        <f>SUM(G135:I135)</f>
        <v>0</v>
      </c>
    </row>
    <row r="136" spans="1:22" ht="15.75" customHeight="1">
      <c r="A136" s="249"/>
      <c r="B136" s="245"/>
      <c r="C136" s="242"/>
      <c r="D136" s="32"/>
      <c r="E136" s="247" t="s">
        <v>35</v>
      </c>
      <c r="F136" s="248"/>
      <c r="G136" s="32">
        <f aca="true" t="shared" si="25" ref="G136:R136">SUM(G132:G135)</f>
        <v>12</v>
      </c>
      <c r="H136" s="32">
        <f t="shared" si="25"/>
        <v>24</v>
      </c>
      <c r="I136" s="32">
        <f t="shared" si="25"/>
        <v>6</v>
      </c>
      <c r="J136" s="32">
        <f t="shared" si="25"/>
        <v>27</v>
      </c>
      <c r="K136" s="32">
        <f t="shared" si="25"/>
        <v>9</v>
      </c>
      <c r="L136" s="32">
        <f t="shared" si="25"/>
        <v>39</v>
      </c>
      <c r="M136" s="32">
        <f t="shared" si="25"/>
        <v>28</v>
      </c>
      <c r="N136" s="32">
        <f t="shared" si="25"/>
        <v>25</v>
      </c>
      <c r="O136" s="32">
        <f t="shared" si="25"/>
        <v>28</v>
      </c>
      <c r="P136" s="32">
        <f t="shared" si="25"/>
        <v>25</v>
      </c>
      <c r="Q136" s="32">
        <f t="shared" si="25"/>
        <v>0</v>
      </c>
      <c r="R136" s="32">
        <f t="shared" si="25"/>
        <v>0</v>
      </c>
      <c r="S136" s="32"/>
      <c r="T136" s="39"/>
      <c r="U136" s="69"/>
      <c r="V136" s="77">
        <f>SUM(V132:V135)</f>
        <v>42</v>
      </c>
    </row>
    <row r="137" spans="1:22" ht="15.75" customHeight="1">
      <c r="A137" s="240"/>
      <c r="B137" s="243">
        <v>11</v>
      </c>
      <c r="C137" s="240" t="s">
        <v>94</v>
      </c>
      <c r="D137" s="240" t="s">
        <v>95</v>
      </c>
      <c r="E137" s="6">
        <v>38</v>
      </c>
      <c r="F137" s="18" t="s">
        <v>11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1"/>
      <c r="S137" s="42">
        <f>IF(E137="","",SUM(G137:Q137)-(R137))</f>
        <v>0</v>
      </c>
      <c r="T137" s="80" t="s">
        <v>18</v>
      </c>
      <c r="U137" s="250">
        <v>28</v>
      </c>
      <c r="V137" s="78">
        <f>SUM(G137:I137)</f>
        <v>0</v>
      </c>
    </row>
    <row r="138" spans="1:22" ht="15.75" customHeight="1">
      <c r="A138" s="246"/>
      <c r="B138" s="244"/>
      <c r="C138" s="246"/>
      <c r="D138" s="241"/>
      <c r="E138" s="6">
        <v>53</v>
      </c>
      <c r="F138" s="19" t="s">
        <v>12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8"/>
      <c r="S138" s="43">
        <f>IF(E138="","",SUM(G138:Q138)-(R138))</f>
        <v>0</v>
      </c>
      <c r="T138" s="81"/>
      <c r="U138" s="251"/>
      <c r="V138" s="79">
        <f>SUM(G138:I138)</f>
        <v>0</v>
      </c>
    </row>
    <row r="139" spans="1:22" ht="15.75" customHeight="1">
      <c r="A139" s="246"/>
      <c r="B139" s="244"/>
      <c r="C139" s="246"/>
      <c r="D139" s="241"/>
      <c r="E139" s="6">
        <v>84</v>
      </c>
      <c r="F139" s="19" t="s">
        <v>13</v>
      </c>
      <c r="G139" s="27">
        <v>19</v>
      </c>
      <c r="H139" s="27"/>
      <c r="I139" s="27">
        <v>8</v>
      </c>
      <c r="J139" s="27">
        <v>9</v>
      </c>
      <c r="K139" s="27">
        <v>12</v>
      </c>
      <c r="L139" s="27">
        <v>12</v>
      </c>
      <c r="M139" s="27">
        <v>12</v>
      </c>
      <c r="N139" s="27">
        <v>9</v>
      </c>
      <c r="O139" s="27">
        <v>10</v>
      </c>
      <c r="P139" s="27">
        <v>8</v>
      </c>
      <c r="Q139" s="27"/>
      <c r="R139" s="28"/>
      <c r="S139" s="43">
        <f>IF(E139="","",SUM(G139:Q139)-(R139))</f>
        <v>99</v>
      </c>
      <c r="T139" s="252">
        <f>SUM(S137:S140)+T138</f>
        <v>207</v>
      </c>
      <c r="U139" s="253"/>
      <c r="V139" s="79">
        <f>SUM(G139:I139)</f>
        <v>27</v>
      </c>
    </row>
    <row r="140" spans="1:22" ht="15.75" customHeight="1">
      <c r="A140" s="246"/>
      <c r="B140" s="244"/>
      <c r="C140" s="246"/>
      <c r="D140" s="242"/>
      <c r="E140" s="6">
        <v>28</v>
      </c>
      <c r="F140" s="20" t="s">
        <v>14</v>
      </c>
      <c r="G140" s="32">
        <v>18</v>
      </c>
      <c r="H140" s="32">
        <v>10</v>
      </c>
      <c r="I140" s="32">
        <v>7</v>
      </c>
      <c r="J140" s="32">
        <v>9</v>
      </c>
      <c r="K140" s="32">
        <v>12</v>
      </c>
      <c r="L140" s="32">
        <v>12</v>
      </c>
      <c r="M140" s="32">
        <v>10</v>
      </c>
      <c r="N140" s="32">
        <v>9</v>
      </c>
      <c r="O140" s="32">
        <v>10</v>
      </c>
      <c r="P140" s="32">
        <v>8</v>
      </c>
      <c r="Q140" s="32">
        <v>3</v>
      </c>
      <c r="R140" s="33"/>
      <c r="S140" s="41">
        <f>IF(E140="","",SUM(G140:Q140)-(R140))</f>
        <v>108</v>
      </c>
      <c r="T140" s="254"/>
      <c r="U140" s="255"/>
      <c r="V140" s="79">
        <f>SUM(G140:I140)</f>
        <v>35</v>
      </c>
    </row>
    <row r="141" spans="1:22" ht="15.75" customHeight="1">
      <c r="A141" s="249"/>
      <c r="B141" s="245"/>
      <c r="C141" s="242"/>
      <c r="D141" s="32"/>
      <c r="E141" s="247" t="s">
        <v>35</v>
      </c>
      <c r="F141" s="248"/>
      <c r="G141" s="32">
        <f aca="true" t="shared" si="26" ref="G141:R141">SUM(G137:G140)</f>
        <v>37</v>
      </c>
      <c r="H141" s="32">
        <f t="shared" si="26"/>
        <v>10</v>
      </c>
      <c r="I141" s="32">
        <f t="shared" si="26"/>
        <v>15</v>
      </c>
      <c r="J141" s="32">
        <f t="shared" si="26"/>
        <v>18</v>
      </c>
      <c r="K141" s="32">
        <f t="shared" si="26"/>
        <v>24</v>
      </c>
      <c r="L141" s="32">
        <f t="shared" si="26"/>
        <v>24</v>
      </c>
      <c r="M141" s="32">
        <f t="shared" si="26"/>
        <v>22</v>
      </c>
      <c r="N141" s="32">
        <f t="shared" si="26"/>
        <v>18</v>
      </c>
      <c r="O141" s="32">
        <f t="shared" si="26"/>
        <v>20</v>
      </c>
      <c r="P141" s="32">
        <f t="shared" si="26"/>
        <v>16</v>
      </c>
      <c r="Q141" s="32">
        <f t="shared" si="26"/>
        <v>3</v>
      </c>
      <c r="R141" s="32">
        <f t="shared" si="26"/>
        <v>0</v>
      </c>
      <c r="S141" s="32"/>
      <c r="T141" s="39"/>
      <c r="U141" s="69"/>
      <c r="V141" s="77">
        <f>SUM(V137:V140)</f>
        <v>62</v>
      </c>
    </row>
    <row r="142" spans="1:22" ht="15.75" customHeight="1">
      <c r="A142" s="240"/>
      <c r="B142" s="243">
        <v>39</v>
      </c>
      <c r="C142" s="240" t="s">
        <v>66</v>
      </c>
      <c r="D142" s="240" t="s">
        <v>67</v>
      </c>
      <c r="E142" s="6">
        <v>35</v>
      </c>
      <c r="F142" s="174" t="s">
        <v>11</v>
      </c>
      <c r="G142" s="30">
        <v>18</v>
      </c>
      <c r="H142" s="30"/>
      <c r="I142" s="30"/>
      <c r="J142" s="30">
        <v>9</v>
      </c>
      <c r="K142" s="30"/>
      <c r="L142" s="30">
        <v>12</v>
      </c>
      <c r="M142" s="30">
        <v>6</v>
      </c>
      <c r="N142" s="30">
        <v>12</v>
      </c>
      <c r="O142" s="30">
        <v>10</v>
      </c>
      <c r="P142" s="30">
        <v>7</v>
      </c>
      <c r="Q142" s="30"/>
      <c r="R142" s="31"/>
      <c r="S142" s="42">
        <f>IF(E142="","",SUM(G142:Q142)-(R142))</f>
        <v>74</v>
      </c>
      <c r="T142" s="80" t="s">
        <v>18</v>
      </c>
      <c r="U142" s="250">
        <v>29</v>
      </c>
      <c r="V142" s="78">
        <f>SUM(G142:I142)</f>
        <v>18</v>
      </c>
    </row>
    <row r="143" spans="1:22" ht="15.75" customHeight="1">
      <c r="A143" s="246"/>
      <c r="B143" s="244"/>
      <c r="C143" s="246"/>
      <c r="D143" s="241"/>
      <c r="E143" s="6">
        <v>166</v>
      </c>
      <c r="F143" s="175" t="s">
        <v>12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8"/>
      <c r="S143" s="43">
        <f>IF(E143="","",SUM(G143:Q143)-(R143))</f>
        <v>0</v>
      </c>
      <c r="T143" s="81"/>
      <c r="U143" s="251"/>
      <c r="V143" s="79">
        <f>SUM(G143:I143)</f>
        <v>0</v>
      </c>
    </row>
    <row r="144" spans="1:22" ht="15.75" customHeight="1">
      <c r="A144" s="246"/>
      <c r="B144" s="244"/>
      <c r="C144" s="246"/>
      <c r="D144" s="241"/>
      <c r="E144" s="6">
        <v>117</v>
      </c>
      <c r="F144" s="175" t="s">
        <v>13</v>
      </c>
      <c r="G144" s="27">
        <v>18</v>
      </c>
      <c r="H144" s="27"/>
      <c r="I144" s="27">
        <v>6</v>
      </c>
      <c r="J144" s="27">
        <v>10</v>
      </c>
      <c r="K144" s="27"/>
      <c r="L144" s="27">
        <v>12</v>
      </c>
      <c r="M144" s="27">
        <v>6</v>
      </c>
      <c r="N144" s="27">
        <v>10</v>
      </c>
      <c r="O144" s="27">
        <v>9</v>
      </c>
      <c r="P144" s="27">
        <v>6</v>
      </c>
      <c r="Q144" s="27"/>
      <c r="R144" s="28"/>
      <c r="S144" s="43">
        <f>IF(E144="","",SUM(G144:Q144)-(R144))</f>
        <v>77</v>
      </c>
      <c r="T144" s="252">
        <f>SUM(S142:S145)+T143</f>
        <v>151</v>
      </c>
      <c r="U144" s="253"/>
      <c r="V144" s="79">
        <f>SUM(G144:I144)</f>
        <v>24</v>
      </c>
    </row>
    <row r="145" spans="1:22" ht="15.75" customHeight="1">
      <c r="A145" s="246"/>
      <c r="B145" s="244"/>
      <c r="C145" s="246"/>
      <c r="D145" s="242"/>
      <c r="E145" s="6">
        <v>225</v>
      </c>
      <c r="F145" s="176" t="s">
        <v>14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41">
        <f>IF(E145="","",SUM(G145:Q145)-(R145))</f>
        <v>0</v>
      </c>
      <c r="T145" s="254"/>
      <c r="U145" s="255"/>
      <c r="V145" s="79">
        <f>SUM(G145:I145)</f>
        <v>0</v>
      </c>
    </row>
    <row r="146" spans="1:22" ht="15.75" customHeight="1">
      <c r="A146" s="249"/>
      <c r="B146" s="245"/>
      <c r="C146" s="242"/>
      <c r="D146" s="32"/>
      <c r="E146" s="247" t="s">
        <v>35</v>
      </c>
      <c r="F146" s="248"/>
      <c r="G146" s="32">
        <f aca="true" t="shared" si="27" ref="G146:Q146">SUM(G142:G145)</f>
        <v>36</v>
      </c>
      <c r="H146" s="32">
        <f t="shared" si="27"/>
        <v>0</v>
      </c>
      <c r="I146" s="32">
        <f t="shared" si="27"/>
        <v>6</v>
      </c>
      <c r="J146" s="32">
        <f t="shared" si="27"/>
        <v>19</v>
      </c>
      <c r="K146" s="32">
        <f t="shared" si="27"/>
        <v>0</v>
      </c>
      <c r="L146" s="32">
        <f t="shared" si="27"/>
        <v>24</v>
      </c>
      <c r="M146" s="32">
        <f t="shared" si="27"/>
        <v>12</v>
      </c>
      <c r="N146" s="32">
        <f t="shared" si="27"/>
        <v>22</v>
      </c>
      <c r="O146" s="32">
        <f t="shared" si="27"/>
        <v>19</v>
      </c>
      <c r="P146" s="32">
        <f t="shared" si="27"/>
        <v>13</v>
      </c>
      <c r="Q146" s="32">
        <f t="shared" si="27"/>
        <v>0</v>
      </c>
      <c r="R146" s="32">
        <v>0</v>
      </c>
      <c r="S146" s="32"/>
      <c r="T146" s="39"/>
      <c r="U146" s="69"/>
      <c r="V146" s="77">
        <f>SUM(V142:V145)</f>
        <v>42</v>
      </c>
    </row>
    <row r="147" spans="1:22" ht="15.75" customHeight="1">
      <c r="A147" s="240"/>
      <c r="B147" s="243">
        <v>21</v>
      </c>
      <c r="C147" s="240" t="s">
        <v>94</v>
      </c>
      <c r="D147" s="240" t="s">
        <v>95</v>
      </c>
      <c r="E147" s="6">
        <v>39</v>
      </c>
      <c r="F147" s="18" t="s">
        <v>11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1"/>
      <c r="S147" s="42">
        <f>IF(E147="","",SUM(G147:Q147)-(R147))</f>
        <v>0</v>
      </c>
      <c r="T147" s="80" t="s">
        <v>18</v>
      </c>
      <c r="U147" s="250">
        <v>30</v>
      </c>
      <c r="V147" s="78">
        <f>SUM(G147:I147)</f>
        <v>0</v>
      </c>
    </row>
    <row r="148" spans="1:22" ht="15.75" customHeight="1">
      <c r="A148" s="246"/>
      <c r="B148" s="244"/>
      <c r="C148" s="246"/>
      <c r="D148" s="241"/>
      <c r="E148" s="6">
        <v>13</v>
      </c>
      <c r="F148" s="19" t="s">
        <v>12</v>
      </c>
      <c r="G148" s="27"/>
      <c r="H148" s="27"/>
      <c r="I148" s="27">
        <v>10</v>
      </c>
      <c r="J148" s="27"/>
      <c r="K148" s="27"/>
      <c r="L148" s="27"/>
      <c r="M148" s="27"/>
      <c r="N148" s="27"/>
      <c r="O148" s="27">
        <v>10</v>
      </c>
      <c r="P148" s="27"/>
      <c r="Q148" s="27"/>
      <c r="R148" s="28"/>
      <c r="S148" s="43">
        <f>IF(E148="","",SUM(G148:Q148)-(R148))</f>
        <v>20</v>
      </c>
      <c r="T148" s="81"/>
      <c r="U148" s="251"/>
      <c r="V148" s="79">
        <f>SUM(G148:I148)</f>
        <v>10</v>
      </c>
    </row>
    <row r="149" spans="1:22" ht="15.75" customHeight="1">
      <c r="A149" s="246"/>
      <c r="B149" s="244"/>
      <c r="C149" s="246"/>
      <c r="D149" s="241"/>
      <c r="E149" s="6">
        <v>43</v>
      </c>
      <c r="F149" s="19" t="s">
        <v>13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8"/>
      <c r="S149" s="43">
        <f>IF(E149="","",SUM(G149:Q149)-(R149))</f>
        <v>0</v>
      </c>
      <c r="T149" s="252">
        <f>SUM(S147:S150)+T148</f>
        <v>20</v>
      </c>
      <c r="U149" s="253"/>
      <c r="V149" s="79">
        <f>SUM(G149:I149)</f>
        <v>0</v>
      </c>
    </row>
    <row r="150" spans="1:22" ht="15.75" customHeight="1">
      <c r="A150" s="246"/>
      <c r="B150" s="244"/>
      <c r="C150" s="246"/>
      <c r="D150" s="242"/>
      <c r="E150" s="6">
        <v>144</v>
      </c>
      <c r="F150" s="20" t="s">
        <v>14</v>
      </c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3"/>
      <c r="S150" s="41">
        <f>IF(E150="","",SUM(G150:Q150)-(R150))</f>
        <v>0</v>
      </c>
      <c r="T150" s="254"/>
      <c r="U150" s="255"/>
      <c r="V150" s="79">
        <f>SUM(G150:I150)</f>
        <v>0</v>
      </c>
    </row>
    <row r="151" spans="1:22" ht="15.75" customHeight="1">
      <c r="A151" s="249"/>
      <c r="B151" s="245"/>
      <c r="C151" s="242"/>
      <c r="D151" s="32"/>
      <c r="E151" s="247" t="s">
        <v>35</v>
      </c>
      <c r="F151" s="248"/>
      <c r="G151" s="32">
        <f aca="true" t="shared" si="28" ref="G151:R151">SUM(G147:G150)</f>
        <v>0</v>
      </c>
      <c r="H151" s="32">
        <f t="shared" si="28"/>
        <v>0</v>
      </c>
      <c r="I151" s="32">
        <f t="shared" si="28"/>
        <v>10</v>
      </c>
      <c r="J151" s="32">
        <f t="shared" si="28"/>
        <v>0</v>
      </c>
      <c r="K151" s="32">
        <f t="shared" si="28"/>
        <v>0</v>
      </c>
      <c r="L151" s="32">
        <f t="shared" si="28"/>
        <v>0</v>
      </c>
      <c r="M151" s="32">
        <f t="shared" si="28"/>
        <v>0</v>
      </c>
      <c r="N151" s="32">
        <f t="shared" si="28"/>
        <v>0</v>
      </c>
      <c r="O151" s="32">
        <f t="shared" si="28"/>
        <v>10</v>
      </c>
      <c r="P151" s="32">
        <f t="shared" si="28"/>
        <v>0</v>
      </c>
      <c r="Q151" s="32">
        <f t="shared" si="28"/>
        <v>0</v>
      </c>
      <c r="R151" s="32">
        <f t="shared" si="28"/>
        <v>0</v>
      </c>
      <c r="S151" s="32"/>
      <c r="T151" s="39"/>
      <c r="U151" s="69"/>
      <c r="V151" s="77">
        <f>SUM(V147:V150)</f>
        <v>10</v>
      </c>
    </row>
  </sheetData>
  <sheetProtection/>
  <mergeCells count="210">
    <mergeCell ref="A127:A131"/>
    <mergeCell ref="A27:A31"/>
    <mergeCell ref="A17:A21"/>
    <mergeCell ref="A137:A141"/>
    <mergeCell ref="A47:A51"/>
    <mergeCell ref="A92:A96"/>
    <mergeCell ref="A97:A101"/>
    <mergeCell ref="A72:A76"/>
    <mergeCell ref="A52:A56"/>
    <mergeCell ref="A112:A116"/>
    <mergeCell ref="A12:A16"/>
    <mergeCell ref="A32:A36"/>
    <mergeCell ref="A7:A11"/>
    <mergeCell ref="A102:A106"/>
    <mergeCell ref="A62:A66"/>
    <mergeCell ref="A107:A111"/>
    <mergeCell ref="A87:A91"/>
    <mergeCell ref="A57:A61"/>
    <mergeCell ref="A67:A71"/>
    <mergeCell ref="A77:A81"/>
    <mergeCell ref="A42:A46"/>
    <mergeCell ref="E116:F116"/>
    <mergeCell ref="E136:F136"/>
    <mergeCell ref="T149:U150"/>
    <mergeCell ref="A37:A41"/>
    <mergeCell ref="A147:A151"/>
    <mergeCell ref="A132:A136"/>
    <mergeCell ref="A122:A126"/>
    <mergeCell ref="A142:A146"/>
    <mergeCell ref="A82:A86"/>
    <mergeCell ref="A117:A121"/>
    <mergeCell ref="T24:U25"/>
    <mergeCell ref="E26:F26"/>
    <mergeCell ref="U47:U48"/>
    <mergeCell ref="U17:U18"/>
    <mergeCell ref="T19:U20"/>
    <mergeCell ref="D102:D105"/>
    <mergeCell ref="T29:U30"/>
    <mergeCell ref="T99:U100"/>
    <mergeCell ref="T114:U115"/>
    <mergeCell ref="E36:F36"/>
    <mergeCell ref="T64:U65"/>
    <mergeCell ref="E106:F106"/>
    <mergeCell ref="U132:U133"/>
    <mergeCell ref="A2:A6"/>
    <mergeCell ref="D47:D50"/>
    <mergeCell ref="D32:D35"/>
    <mergeCell ref="B97:B101"/>
    <mergeCell ref="U22:U23"/>
    <mergeCell ref="U92:U93"/>
    <mergeCell ref="T94:U95"/>
    <mergeCell ref="U27:U28"/>
    <mergeCell ref="E146:F146"/>
    <mergeCell ref="C122:C126"/>
    <mergeCell ref="T84:U85"/>
    <mergeCell ref="T49:U50"/>
    <mergeCell ref="E51:F51"/>
    <mergeCell ref="E86:F86"/>
    <mergeCell ref="U97:U98"/>
    <mergeCell ref="D7:D10"/>
    <mergeCell ref="D2:D5"/>
    <mergeCell ref="D72:D75"/>
    <mergeCell ref="D127:D130"/>
    <mergeCell ref="D132:D135"/>
    <mergeCell ref="D42:D45"/>
    <mergeCell ref="D142:D145"/>
    <mergeCell ref="D122:D125"/>
    <mergeCell ref="C47:C51"/>
    <mergeCell ref="C102:C106"/>
    <mergeCell ref="D147:D150"/>
    <mergeCell ref="C22:C26"/>
    <mergeCell ref="D22:D25"/>
    <mergeCell ref="C32:C36"/>
    <mergeCell ref="C82:C86"/>
    <mergeCell ref="C67:C71"/>
    <mergeCell ref="C42:C46"/>
    <mergeCell ref="C132:C136"/>
    <mergeCell ref="C72:C76"/>
    <mergeCell ref="B87:B91"/>
    <mergeCell ref="D37:D40"/>
    <mergeCell ref="B92:B96"/>
    <mergeCell ref="C107:C111"/>
    <mergeCell ref="C2:C6"/>
    <mergeCell ref="C142:C146"/>
    <mergeCell ref="B77:B81"/>
    <mergeCell ref="B112:B116"/>
    <mergeCell ref="C37:C41"/>
    <mergeCell ref="C127:C131"/>
    <mergeCell ref="C57:C61"/>
    <mergeCell ref="C7:C11"/>
    <mergeCell ref="E11:F11"/>
    <mergeCell ref="E76:F76"/>
    <mergeCell ref="E111:F111"/>
    <mergeCell ref="E131:F131"/>
    <mergeCell ref="E71:F71"/>
    <mergeCell ref="B72:B76"/>
    <mergeCell ref="B127:B131"/>
    <mergeCell ref="B57:B61"/>
    <mergeCell ref="B107:B111"/>
    <mergeCell ref="B42:B46"/>
    <mergeCell ref="T144:U145"/>
    <mergeCell ref="B142:B146"/>
    <mergeCell ref="U82:U83"/>
    <mergeCell ref="T9:U10"/>
    <mergeCell ref="U7:U8"/>
    <mergeCell ref="B7:B11"/>
    <mergeCell ref="B122:B126"/>
    <mergeCell ref="U87:U88"/>
    <mergeCell ref="D67:D70"/>
    <mergeCell ref="U37:U38"/>
    <mergeCell ref="B147:B151"/>
    <mergeCell ref="C147:C151"/>
    <mergeCell ref="B22:B26"/>
    <mergeCell ref="B62:B66"/>
    <mergeCell ref="U77:U78"/>
    <mergeCell ref="B102:B106"/>
    <mergeCell ref="U57:U58"/>
    <mergeCell ref="T59:U60"/>
    <mergeCell ref="U127:U128"/>
    <mergeCell ref="U142:U143"/>
    <mergeCell ref="T4:U5"/>
    <mergeCell ref="T129:U130"/>
    <mergeCell ref="T39:U40"/>
    <mergeCell ref="U32:U33"/>
    <mergeCell ref="B82:B86"/>
    <mergeCell ref="D82:D85"/>
    <mergeCell ref="E126:F126"/>
    <mergeCell ref="E46:F46"/>
    <mergeCell ref="T124:U125"/>
    <mergeCell ref="E6:F6"/>
    <mergeCell ref="U147:U148"/>
    <mergeCell ref="T134:U135"/>
    <mergeCell ref="T89:U90"/>
    <mergeCell ref="T79:U80"/>
    <mergeCell ref="B37:B41"/>
    <mergeCell ref="B2:B6"/>
    <mergeCell ref="U67:U68"/>
    <mergeCell ref="T69:U70"/>
    <mergeCell ref="T44:U45"/>
    <mergeCell ref="U2:U3"/>
    <mergeCell ref="B12:B16"/>
    <mergeCell ref="U12:U13"/>
    <mergeCell ref="T14:U15"/>
    <mergeCell ref="D77:D80"/>
    <mergeCell ref="D62:D65"/>
    <mergeCell ref="C62:C66"/>
    <mergeCell ref="U62:U63"/>
    <mergeCell ref="E41:F41"/>
    <mergeCell ref="B17:B21"/>
    <mergeCell ref="B67:B71"/>
    <mergeCell ref="U52:U53"/>
    <mergeCell ref="T54:U55"/>
    <mergeCell ref="C52:C56"/>
    <mergeCell ref="B32:B36"/>
    <mergeCell ref="U122:U123"/>
    <mergeCell ref="T109:U110"/>
    <mergeCell ref="U42:U43"/>
    <mergeCell ref="T74:U75"/>
    <mergeCell ref="U102:U103"/>
    <mergeCell ref="T104:U105"/>
    <mergeCell ref="D12:D15"/>
    <mergeCell ref="C87:C91"/>
    <mergeCell ref="D97:D100"/>
    <mergeCell ref="D107:D110"/>
    <mergeCell ref="C112:C116"/>
    <mergeCell ref="B117:B121"/>
    <mergeCell ref="B47:B51"/>
    <mergeCell ref="D27:D30"/>
    <mergeCell ref="C97:C101"/>
    <mergeCell ref="C92:C96"/>
    <mergeCell ref="E121:F121"/>
    <mergeCell ref="U112:U113"/>
    <mergeCell ref="D17:D20"/>
    <mergeCell ref="D92:D95"/>
    <mergeCell ref="D57:D60"/>
    <mergeCell ref="D112:D115"/>
    <mergeCell ref="U107:U108"/>
    <mergeCell ref="D87:D90"/>
    <mergeCell ref="T34:U35"/>
    <mergeCell ref="U72:U73"/>
    <mergeCell ref="E101:F101"/>
    <mergeCell ref="E96:F96"/>
    <mergeCell ref="E61:F61"/>
    <mergeCell ref="E151:F151"/>
    <mergeCell ref="E91:F91"/>
    <mergeCell ref="U137:U138"/>
    <mergeCell ref="T139:U140"/>
    <mergeCell ref="E141:F141"/>
    <mergeCell ref="U117:U118"/>
    <mergeCell ref="T119:U120"/>
    <mergeCell ref="C17:C21"/>
    <mergeCell ref="E81:F81"/>
    <mergeCell ref="E16:F16"/>
    <mergeCell ref="E21:F21"/>
    <mergeCell ref="A22:A26"/>
    <mergeCell ref="E66:F66"/>
    <mergeCell ref="E31:F31"/>
    <mergeCell ref="E56:F56"/>
    <mergeCell ref="C27:C31"/>
    <mergeCell ref="C12:C16"/>
    <mergeCell ref="D137:D140"/>
    <mergeCell ref="B27:B31"/>
    <mergeCell ref="B137:B141"/>
    <mergeCell ref="C137:C141"/>
    <mergeCell ref="C117:C121"/>
    <mergeCell ref="D117:D120"/>
    <mergeCell ref="D52:D55"/>
    <mergeCell ref="C77:C81"/>
    <mergeCell ref="B52:B56"/>
    <mergeCell ref="B132:B136"/>
  </mergeCells>
  <printOptions gridLines="1"/>
  <pageMargins left="0.5118110236220472" right="0.15748031496062992" top="0.4330708661417323" bottom="0.2755905511811024" header="0.2362204724409449" footer="0.15748031496062992"/>
  <pageSetup fitToHeight="0" fitToWidth="1" horizontalDpi="600" verticalDpi="600" orientation="portrait" paperSize="9" scale="78" r:id="rId1"/>
  <headerFooter alignWithMargins="0">
    <oddHeader>&amp;CStamm</oddHeader>
  </headerFooter>
  <rowBreaks count="1" manualBreakCount="1">
    <brk id="14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V16" sqref="V16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134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/>
      <c r="E2" s="315"/>
      <c r="F2" s="318"/>
      <c r="G2" s="319" t="s">
        <v>64</v>
      </c>
      <c r="H2" s="320"/>
      <c r="I2" s="320"/>
      <c r="J2" s="321" t="s">
        <v>65</v>
      </c>
      <c r="K2" s="322"/>
      <c r="L2" s="180"/>
      <c r="M2" s="181" t="s">
        <v>46</v>
      </c>
      <c r="N2" s="182"/>
      <c r="O2" s="182" t="s">
        <v>47</v>
      </c>
      <c r="P2" s="183">
        <v>0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268</v>
      </c>
      <c r="T3" s="277"/>
      <c r="U3" s="91">
        <f>SUM(O6:O13)</f>
        <v>268</v>
      </c>
      <c r="V3" s="277"/>
      <c r="W3" s="91">
        <f>SUM(O6:O11)</f>
        <v>268</v>
      </c>
    </row>
    <row r="4" spans="2:21" ht="23.25" customHeight="1">
      <c r="B4" s="293"/>
      <c r="C4" s="280">
        <v>44</v>
      </c>
      <c r="D4" s="281"/>
      <c r="E4" s="298"/>
      <c r="F4" s="282"/>
      <c r="G4" s="282">
        <v>43</v>
      </c>
      <c r="H4" s="283"/>
      <c r="I4" s="303"/>
      <c r="J4" s="304"/>
      <c r="K4" s="284">
        <v>20</v>
      </c>
      <c r="L4" s="285"/>
      <c r="M4" s="309"/>
      <c r="N4" s="310"/>
      <c r="O4" s="286">
        <v>0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36"/>
      <c r="T5" s="291"/>
      <c r="U5" s="136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 t="s">
        <v>232</v>
      </c>
      <c r="C6" s="38"/>
      <c r="D6" s="38">
        <v>10</v>
      </c>
      <c r="E6" s="38">
        <v>8</v>
      </c>
      <c r="F6" s="38">
        <v>9</v>
      </c>
      <c r="G6" s="38">
        <v>16</v>
      </c>
      <c r="H6" s="38">
        <v>15</v>
      </c>
      <c r="I6" s="38">
        <v>8</v>
      </c>
      <c r="J6" s="38">
        <v>10</v>
      </c>
      <c r="K6" s="38">
        <v>9</v>
      </c>
      <c r="L6" s="38">
        <v>11</v>
      </c>
      <c r="M6" s="38"/>
      <c r="N6" s="38"/>
      <c r="O6" s="24">
        <f aca="true" t="shared" si="0" ref="O6:O45">IF(B6="","",SUM(C6:M6)-(N6))</f>
        <v>96</v>
      </c>
      <c r="P6" s="130"/>
      <c r="Q6" s="89">
        <f aca="true" t="shared" si="1" ref="Q6:Q45">SUM(C6:E6)</f>
        <v>18</v>
      </c>
    </row>
    <row r="7" spans="1:22" ht="15.75" customHeight="1">
      <c r="A7" s="65">
        <v>2</v>
      </c>
      <c r="B7" s="21" t="s">
        <v>198</v>
      </c>
      <c r="C7" s="25"/>
      <c r="D7" s="25">
        <v>10</v>
      </c>
      <c r="E7" s="25">
        <v>9</v>
      </c>
      <c r="F7" s="25">
        <v>8</v>
      </c>
      <c r="G7" s="25">
        <v>15</v>
      </c>
      <c r="H7" s="25">
        <v>15</v>
      </c>
      <c r="I7" s="25">
        <v>8</v>
      </c>
      <c r="J7" s="25">
        <v>8</v>
      </c>
      <c r="K7" s="25">
        <v>8</v>
      </c>
      <c r="L7" s="25">
        <v>12</v>
      </c>
      <c r="M7" s="25"/>
      <c r="N7" s="26"/>
      <c r="O7" s="24">
        <f t="shared" si="0"/>
        <v>93</v>
      </c>
      <c r="P7" s="130"/>
      <c r="Q7" s="89">
        <f t="shared" si="1"/>
        <v>19</v>
      </c>
      <c r="S7" s="278" t="s">
        <v>89</v>
      </c>
      <c r="T7" s="279"/>
      <c r="U7" s="186" t="s">
        <v>92</v>
      </c>
      <c r="V7" s="187" t="s">
        <v>253</v>
      </c>
    </row>
    <row r="8" spans="1:22" ht="15.75" customHeight="1">
      <c r="A8" s="65">
        <v>3</v>
      </c>
      <c r="B8" s="21" t="s">
        <v>201</v>
      </c>
      <c r="C8" s="38"/>
      <c r="E8" s="38">
        <v>7</v>
      </c>
      <c r="F8" s="38">
        <v>8</v>
      </c>
      <c r="G8" s="38">
        <v>13</v>
      </c>
      <c r="H8" s="38">
        <v>13</v>
      </c>
      <c r="I8" s="38">
        <v>9</v>
      </c>
      <c r="J8" s="38">
        <v>9</v>
      </c>
      <c r="K8" s="38">
        <v>8</v>
      </c>
      <c r="L8" s="38">
        <v>12</v>
      </c>
      <c r="M8" s="38"/>
      <c r="N8" s="38"/>
      <c r="O8" s="24">
        <f t="shared" si="0"/>
        <v>79</v>
      </c>
      <c r="P8" s="130"/>
      <c r="Q8" s="89">
        <f t="shared" si="1"/>
        <v>7</v>
      </c>
      <c r="S8" s="278" t="s">
        <v>90</v>
      </c>
      <c r="T8" s="279"/>
      <c r="U8" s="186" t="s">
        <v>92</v>
      </c>
      <c r="V8" s="187" t="s">
        <v>253</v>
      </c>
    </row>
    <row r="9" spans="1:22" ht="15.75" customHeight="1">
      <c r="A9" s="65">
        <v>4</v>
      </c>
      <c r="B9" s="21" t="s">
        <v>246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4">
        <f t="shared" si="0"/>
        <v>0</v>
      </c>
      <c r="P9" s="130"/>
      <c r="Q9" s="89">
        <f t="shared" si="1"/>
        <v>0</v>
      </c>
      <c r="S9" s="278" t="s">
        <v>91</v>
      </c>
      <c r="T9" s="279"/>
      <c r="U9" s="186" t="s">
        <v>92</v>
      </c>
      <c r="V9" s="187">
        <v>19</v>
      </c>
    </row>
    <row r="10" spans="1:17" ht="15.75" customHeight="1">
      <c r="A10" s="65">
        <v>5</v>
      </c>
      <c r="B10" s="2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4">
        <f t="shared" si="0"/>
      </c>
      <c r="P10" s="130"/>
      <c r="Q10" s="89">
        <f t="shared" si="1"/>
        <v>0</v>
      </c>
    </row>
    <row r="11" spans="1:17" ht="15.75" customHeight="1">
      <c r="A11" s="65">
        <v>6</v>
      </c>
      <c r="B11" s="2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4">
        <f t="shared" si="0"/>
      </c>
      <c r="P11" s="130"/>
      <c r="Q11" s="89">
        <f t="shared" si="1"/>
        <v>0</v>
      </c>
    </row>
    <row r="12" spans="1:17" ht="15.75" customHeight="1">
      <c r="A12" s="65">
        <v>7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4">
        <f t="shared" si="0"/>
      </c>
      <c r="P12" s="130"/>
      <c r="Q12" s="89">
        <f t="shared" si="1"/>
        <v>0</v>
      </c>
    </row>
    <row r="13" spans="1:17" ht="15.75" customHeight="1">
      <c r="A13" s="65">
        <v>8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0"/>
      </c>
      <c r="P13" s="130"/>
      <c r="Q13" s="89">
        <f t="shared" si="1"/>
        <v>0</v>
      </c>
    </row>
    <row r="14" spans="1:17" ht="15.75" customHeight="1">
      <c r="A14" s="65">
        <v>9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0"/>
      </c>
      <c r="P14" s="130"/>
      <c r="Q14" s="89">
        <f t="shared" si="1"/>
        <v>0</v>
      </c>
    </row>
    <row r="15" spans="1:17" ht="15.75" customHeight="1">
      <c r="A15" s="65">
        <v>10</v>
      </c>
      <c r="B15" s="2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4">
        <f t="shared" si="0"/>
      </c>
      <c r="P15" s="130"/>
      <c r="Q15" s="89">
        <f t="shared" si="1"/>
        <v>0</v>
      </c>
    </row>
    <row r="16" spans="1:17" ht="15.75" customHeight="1">
      <c r="A16" s="65">
        <v>11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0"/>
      </c>
      <c r="P16" s="130"/>
      <c r="Q16" s="89">
        <f t="shared" si="1"/>
        <v>0</v>
      </c>
    </row>
    <row r="17" spans="1:17" ht="15.75" customHeight="1">
      <c r="A17" s="65">
        <v>12</v>
      </c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0"/>
      </c>
      <c r="P17" s="130"/>
      <c r="Q17" s="89">
        <f t="shared" si="1"/>
        <v>0</v>
      </c>
    </row>
    <row r="18" spans="1:17" ht="15.75" customHeight="1">
      <c r="A18" s="65">
        <v>13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0"/>
      </c>
      <c r="P18" s="130"/>
      <c r="Q18" s="89">
        <f t="shared" si="1"/>
        <v>0</v>
      </c>
    </row>
    <row r="19" spans="1:17" ht="15.75" customHeight="1">
      <c r="A19" s="65">
        <v>14</v>
      </c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0"/>
      </c>
      <c r="P19" s="130"/>
      <c r="Q19" s="89">
        <f t="shared" si="1"/>
        <v>0</v>
      </c>
    </row>
    <row r="20" spans="1:17" ht="15.75" customHeight="1">
      <c r="A20" s="65">
        <v>15</v>
      </c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0"/>
      </c>
      <c r="P20" s="130"/>
      <c r="Q20" s="89">
        <f t="shared" si="1"/>
        <v>0</v>
      </c>
    </row>
    <row r="21" spans="1:17" ht="15.75" customHeight="1">
      <c r="A21" s="65">
        <v>16</v>
      </c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4">
        <f t="shared" si="0"/>
      </c>
      <c r="P21" s="130"/>
      <c r="Q21" s="89">
        <f t="shared" si="1"/>
        <v>0</v>
      </c>
    </row>
    <row r="22" spans="1:17" ht="15.75" customHeight="1">
      <c r="A22" s="65">
        <v>17</v>
      </c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4">
        <f t="shared" si="0"/>
      </c>
      <c r="P22" s="130"/>
      <c r="Q22" s="89">
        <f t="shared" si="1"/>
        <v>0</v>
      </c>
    </row>
    <row r="23" spans="1:17" ht="15.75" customHeight="1">
      <c r="A23" s="65">
        <v>18</v>
      </c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0"/>
      </c>
      <c r="P23" s="130"/>
      <c r="Q23" s="89">
        <f t="shared" si="1"/>
        <v>0</v>
      </c>
    </row>
    <row r="24" spans="1:17" ht="15.75" customHeight="1">
      <c r="A24" s="65">
        <v>19</v>
      </c>
      <c r="B24" s="2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4">
        <f t="shared" si="0"/>
      </c>
      <c r="P24" s="130"/>
      <c r="Q24" s="89">
        <f t="shared" si="1"/>
        <v>0</v>
      </c>
    </row>
    <row r="25" spans="1:17" ht="15.75" customHeight="1">
      <c r="A25" s="65">
        <v>20</v>
      </c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0"/>
      </c>
      <c r="P25" s="130"/>
      <c r="Q25" s="89">
        <f t="shared" si="1"/>
        <v>0</v>
      </c>
    </row>
    <row r="26" spans="1:17" ht="15.75" customHeight="1">
      <c r="A26" s="65">
        <v>21</v>
      </c>
      <c r="B26" s="2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4">
        <f t="shared" si="0"/>
      </c>
      <c r="P26" s="178"/>
      <c r="Q26" s="89">
        <f t="shared" si="1"/>
        <v>0</v>
      </c>
    </row>
    <row r="27" spans="1:17" ht="15.75" customHeight="1">
      <c r="A27" s="65">
        <v>22</v>
      </c>
      <c r="B27" s="2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4">
        <f t="shared" si="0"/>
      </c>
      <c r="P27" s="178"/>
      <c r="Q27" s="89">
        <f t="shared" si="1"/>
        <v>0</v>
      </c>
    </row>
    <row r="28" spans="1:17" ht="15.75" customHeight="1">
      <c r="A28" s="65">
        <v>23</v>
      </c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0"/>
      </c>
      <c r="P28" s="130"/>
      <c r="Q28" s="89">
        <f t="shared" si="1"/>
        <v>0</v>
      </c>
    </row>
    <row r="29" spans="1:17" ht="15.75" customHeight="1">
      <c r="A29" s="65">
        <v>24</v>
      </c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0"/>
      </c>
      <c r="P29" s="130"/>
      <c r="Q29" s="89">
        <f t="shared" si="1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0"/>
      </c>
      <c r="P30" s="178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0"/>
      </c>
      <c r="P31" s="178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0"/>
      </c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0"/>
      </c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0"/>
      </c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0"/>
      </c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0"/>
      </c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0"/>
      </c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0"/>
      </c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0"/>
      </c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0"/>
      </c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0"/>
      </c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0"/>
      </c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0"/>
      </c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0"/>
      </c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0"/>
      </c>
      <c r="P45" s="130"/>
      <c r="Q45" s="89">
        <f t="shared" si="1"/>
        <v>0</v>
      </c>
    </row>
  </sheetData>
  <sheetProtection/>
  <mergeCells count="26">
    <mergeCell ref="T4:T5"/>
    <mergeCell ref="S7:T7"/>
    <mergeCell ref="S8:T8"/>
    <mergeCell ref="S9:T9"/>
    <mergeCell ref="O3:P3"/>
    <mergeCell ref="C4:D4"/>
    <mergeCell ref="G4:H4"/>
    <mergeCell ref="K4:L4"/>
    <mergeCell ref="O4:P4"/>
    <mergeCell ref="R4:R5"/>
    <mergeCell ref="R2:R3"/>
    <mergeCell ref="T2:T3"/>
    <mergeCell ref="V2:V3"/>
    <mergeCell ref="B3:B4"/>
    <mergeCell ref="C3:D3"/>
    <mergeCell ref="E3:F4"/>
    <mergeCell ref="G3:H3"/>
    <mergeCell ref="I3:J4"/>
    <mergeCell ref="K3:L3"/>
    <mergeCell ref="M3:N4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orientation="portrait" paperSize="9" r:id="rId1"/>
  <rowBreaks count="1" manualBreakCount="1">
    <brk id="39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I3" sqref="I3:J4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81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82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26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1092</v>
      </c>
      <c r="T3" s="277"/>
      <c r="U3" s="91">
        <f>SUM(O6:O13)</f>
        <v>901</v>
      </c>
      <c r="V3" s="277"/>
      <c r="W3" s="91">
        <f>SUM(O6:O11)</f>
        <v>684</v>
      </c>
    </row>
    <row r="4" spans="2:21" ht="23.25" customHeight="1">
      <c r="B4" s="293"/>
      <c r="C4" s="280">
        <v>83</v>
      </c>
      <c r="D4" s="281"/>
      <c r="E4" s="298"/>
      <c r="F4" s="282"/>
      <c r="G4" s="282">
        <v>76</v>
      </c>
      <c r="H4" s="283"/>
      <c r="I4" s="303"/>
      <c r="J4" s="304"/>
      <c r="K4" s="284">
        <v>60</v>
      </c>
      <c r="L4" s="285"/>
      <c r="M4" s="309"/>
      <c r="N4" s="310"/>
      <c r="O4" s="286">
        <v>129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 t="s">
        <v>197</v>
      </c>
      <c r="C6" s="25">
        <v>26</v>
      </c>
      <c r="D6" s="25">
        <v>10</v>
      </c>
      <c r="E6" s="25">
        <v>6</v>
      </c>
      <c r="F6" s="25">
        <v>8</v>
      </c>
      <c r="G6" s="25">
        <v>15</v>
      </c>
      <c r="H6" s="25">
        <v>13</v>
      </c>
      <c r="I6" s="25">
        <v>8</v>
      </c>
      <c r="J6" s="25">
        <v>10</v>
      </c>
      <c r="K6" s="25">
        <v>9</v>
      </c>
      <c r="L6" s="25">
        <v>12</v>
      </c>
      <c r="M6" s="25">
        <v>4</v>
      </c>
      <c r="N6" s="26"/>
      <c r="O6" s="24">
        <f aca="true" t="shared" si="0" ref="O6:O26">IF(B6="","",SUM(C6:M6)-(N6))</f>
        <v>121</v>
      </c>
      <c r="P6" s="130" t="s">
        <v>116</v>
      </c>
      <c r="Q6" s="89">
        <f aca="true" t="shared" si="1" ref="Q6:Q21">SUM(C6:E6)</f>
        <v>42</v>
      </c>
    </row>
    <row r="7" spans="1:22" ht="15.75" customHeight="1">
      <c r="A7" s="65">
        <v>2</v>
      </c>
      <c r="B7" s="21">
        <v>39</v>
      </c>
      <c r="C7" s="25">
        <v>17</v>
      </c>
      <c r="D7" s="25">
        <v>10</v>
      </c>
      <c r="E7" s="25">
        <v>7</v>
      </c>
      <c r="F7" s="25">
        <v>9</v>
      </c>
      <c r="G7" s="25">
        <v>15</v>
      </c>
      <c r="H7" s="25">
        <v>12</v>
      </c>
      <c r="I7" s="25">
        <v>10</v>
      </c>
      <c r="J7" s="25">
        <v>10</v>
      </c>
      <c r="K7" s="25">
        <v>10</v>
      </c>
      <c r="L7" s="25">
        <v>12</v>
      </c>
      <c r="M7" s="25">
        <v>3</v>
      </c>
      <c r="N7" s="26"/>
      <c r="O7" s="24">
        <f t="shared" si="0"/>
        <v>115</v>
      </c>
      <c r="P7" s="130" t="s">
        <v>114</v>
      </c>
      <c r="Q7" s="89">
        <f t="shared" si="1"/>
        <v>34</v>
      </c>
      <c r="S7" s="278" t="s">
        <v>89</v>
      </c>
      <c r="T7" s="279"/>
      <c r="U7" s="132" t="s">
        <v>92</v>
      </c>
      <c r="V7" s="140">
        <v>98</v>
      </c>
    </row>
    <row r="8" spans="1:22" ht="15.75" customHeight="1">
      <c r="A8" s="65">
        <v>3</v>
      </c>
      <c r="B8" s="21" t="s">
        <v>167</v>
      </c>
      <c r="C8" s="38">
        <v>24</v>
      </c>
      <c r="D8" s="38">
        <v>10</v>
      </c>
      <c r="E8" s="38">
        <v>6</v>
      </c>
      <c r="F8" s="38">
        <v>8</v>
      </c>
      <c r="G8" s="38">
        <v>12</v>
      </c>
      <c r="H8" s="38">
        <v>12</v>
      </c>
      <c r="I8" s="38">
        <v>8</v>
      </c>
      <c r="J8" s="38">
        <v>9</v>
      </c>
      <c r="K8" s="38">
        <v>10</v>
      </c>
      <c r="L8" s="38">
        <v>12</v>
      </c>
      <c r="M8" s="38">
        <v>3</v>
      </c>
      <c r="N8" s="38"/>
      <c r="O8" s="24">
        <f t="shared" si="0"/>
        <v>114</v>
      </c>
      <c r="P8" s="130" t="s">
        <v>116</v>
      </c>
      <c r="Q8" s="89">
        <f t="shared" si="1"/>
        <v>40</v>
      </c>
      <c r="S8" s="278" t="s">
        <v>90</v>
      </c>
      <c r="T8" s="279"/>
      <c r="U8" s="132" t="s">
        <v>92</v>
      </c>
      <c r="V8" s="140">
        <v>70</v>
      </c>
    </row>
    <row r="9" spans="1:22" ht="15.75" customHeight="1">
      <c r="A9" s="65">
        <v>4</v>
      </c>
      <c r="B9" s="21">
        <v>53</v>
      </c>
      <c r="C9" s="38">
        <v>16</v>
      </c>
      <c r="D9" s="38">
        <v>10</v>
      </c>
      <c r="E9" s="38">
        <v>7</v>
      </c>
      <c r="F9" s="38">
        <v>9</v>
      </c>
      <c r="G9" s="38">
        <v>13</v>
      </c>
      <c r="H9" s="38">
        <v>12</v>
      </c>
      <c r="I9" s="38">
        <v>10</v>
      </c>
      <c r="J9" s="38">
        <v>10</v>
      </c>
      <c r="K9" s="38">
        <v>9</v>
      </c>
      <c r="L9" s="38">
        <v>13</v>
      </c>
      <c r="M9" s="38">
        <v>3</v>
      </c>
      <c r="N9" s="38"/>
      <c r="O9" s="24">
        <f t="shared" si="0"/>
        <v>112</v>
      </c>
      <c r="P9" s="130" t="s">
        <v>114</v>
      </c>
      <c r="Q9" s="89">
        <f t="shared" si="1"/>
        <v>33</v>
      </c>
      <c r="S9" s="278" t="s">
        <v>91</v>
      </c>
      <c r="T9" s="279"/>
      <c r="U9" s="132" t="s">
        <v>92</v>
      </c>
      <c r="V9" s="140">
        <v>42</v>
      </c>
    </row>
    <row r="10" spans="1:17" ht="15.75" customHeight="1">
      <c r="A10" s="65">
        <v>5</v>
      </c>
      <c r="B10" s="21">
        <v>48</v>
      </c>
      <c r="C10" s="38">
        <v>19</v>
      </c>
      <c r="D10" s="38">
        <v>10</v>
      </c>
      <c r="E10" s="38">
        <v>6</v>
      </c>
      <c r="F10" s="38">
        <v>10</v>
      </c>
      <c r="G10" s="38">
        <v>12</v>
      </c>
      <c r="H10" s="38">
        <v>15</v>
      </c>
      <c r="I10" s="38">
        <v>9</v>
      </c>
      <c r="J10" s="38">
        <v>6</v>
      </c>
      <c r="K10" s="38">
        <v>8</v>
      </c>
      <c r="L10" s="38">
        <v>13</v>
      </c>
      <c r="M10" s="38">
        <v>3</v>
      </c>
      <c r="N10" s="38"/>
      <c r="O10" s="24">
        <f t="shared" si="0"/>
        <v>111</v>
      </c>
      <c r="P10" s="130" t="s">
        <v>160</v>
      </c>
      <c r="Q10" s="89">
        <f t="shared" si="1"/>
        <v>35</v>
      </c>
    </row>
    <row r="11" spans="1:17" ht="15.75" customHeight="1">
      <c r="A11" s="65">
        <v>6</v>
      </c>
      <c r="B11" s="21">
        <v>113</v>
      </c>
      <c r="C11" s="25">
        <v>21</v>
      </c>
      <c r="D11" s="25">
        <v>9</v>
      </c>
      <c r="E11" s="25">
        <v>6</v>
      </c>
      <c r="F11" s="25">
        <v>9</v>
      </c>
      <c r="G11" s="25">
        <v>9</v>
      </c>
      <c r="H11" s="25">
        <v>12</v>
      </c>
      <c r="I11" s="25">
        <v>9</v>
      </c>
      <c r="J11" s="25">
        <v>10</v>
      </c>
      <c r="K11" s="25">
        <v>11</v>
      </c>
      <c r="L11" s="25">
        <v>12</v>
      </c>
      <c r="M11" s="25">
        <v>3</v>
      </c>
      <c r="N11" s="26"/>
      <c r="O11" s="24">
        <f t="shared" si="0"/>
        <v>111</v>
      </c>
      <c r="P11" s="130" t="s">
        <v>114</v>
      </c>
      <c r="Q11" s="89">
        <f t="shared" si="1"/>
        <v>36</v>
      </c>
    </row>
    <row r="12" spans="1:17" ht="15.75" customHeight="1">
      <c r="A12" s="65">
        <v>7</v>
      </c>
      <c r="B12" s="21">
        <v>55</v>
      </c>
      <c r="C12" s="38">
        <v>20</v>
      </c>
      <c r="D12" s="38">
        <v>10</v>
      </c>
      <c r="E12" s="38">
        <v>6</v>
      </c>
      <c r="F12" s="38">
        <v>8</v>
      </c>
      <c r="G12" s="38">
        <v>11</v>
      </c>
      <c r="H12" s="38">
        <v>12</v>
      </c>
      <c r="I12" s="38">
        <v>9</v>
      </c>
      <c r="J12" s="38">
        <v>10</v>
      </c>
      <c r="K12" s="38">
        <v>9</v>
      </c>
      <c r="L12" s="38">
        <v>12</v>
      </c>
      <c r="M12" s="38">
        <v>3</v>
      </c>
      <c r="N12" s="38"/>
      <c r="O12" s="24">
        <f t="shared" si="0"/>
        <v>110</v>
      </c>
      <c r="P12" s="130" t="s">
        <v>114</v>
      </c>
      <c r="Q12" s="89">
        <f t="shared" si="1"/>
        <v>36</v>
      </c>
    </row>
    <row r="13" spans="1:17" ht="15.75" customHeight="1">
      <c r="A13" s="65">
        <v>8</v>
      </c>
      <c r="B13" s="21">
        <v>47</v>
      </c>
      <c r="C13" s="25">
        <v>18</v>
      </c>
      <c r="D13" s="25">
        <v>9</v>
      </c>
      <c r="E13" s="25">
        <v>6</v>
      </c>
      <c r="F13" s="25">
        <v>9</v>
      </c>
      <c r="G13" s="25">
        <v>11</v>
      </c>
      <c r="H13" s="25">
        <v>12</v>
      </c>
      <c r="I13" s="25">
        <v>9</v>
      </c>
      <c r="J13" s="25">
        <v>9</v>
      </c>
      <c r="K13" s="25">
        <v>9</v>
      </c>
      <c r="L13" s="25">
        <v>12</v>
      </c>
      <c r="M13" s="25">
        <v>3</v>
      </c>
      <c r="N13" s="26"/>
      <c r="O13" s="24">
        <f t="shared" si="0"/>
        <v>107</v>
      </c>
      <c r="P13" s="130" t="s">
        <v>160</v>
      </c>
      <c r="Q13" s="89">
        <f t="shared" si="1"/>
        <v>33</v>
      </c>
    </row>
    <row r="14" spans="1:17" ht="15.75" customHeight="1">
      <c r="A14" s="65">
        <v>9</v>
      </c>
      <c r="B14" s="21" t="s">
        <v>204</v>
      </c>
      <c r="C14" s="38">
        <v>19</v>
      </c>
      <c r="D14" s="38">
        <v>9</v>
      </c>
      <c r="E14" s="38"/>
      <c r="F14" s="38">
        <v>8</v>
      </c>
      <c r="G14" s="38">
        <v>15</v>
      </c>
      <c r="H14" s="38">
        <v>12</v>
      </c>
      <c r="I14" s="38">
        <v>9</v>
      </c>
      <c r="J14" s="38">
        <v>9</v>
      </c>
      <c r="K14" s="38">
        <v>9</v>
      </c>
      <c r="L14" s="38">
        <v>9</v>
      </c>
      <c r="M14" s="38">
        <v>3</v>
      </c>
      <c r="N14" s="38"/>
      <c r="O14" s="24">
        <f t="shared" si="0"/>
        <v>102</v>
      </c>
      <c r="P14" s="130" t="s">
        <v>116</v>
      </c>
      <c r="Q14" s="89">
        <f t="shared" si="1"/>
        <v>28</v>
      </c>
    </row>
    <row r="15" spans="1:17" ht="15.75" customHeight="1">
      <c r="A15" s="65">
        <v>10</v>
      </c>
      <c r="B15" s="21">
        <v>112</v>
      </c>
      <c r="C15" s="38">
        <v>15</v>
      </c>
      <c r="D15" s="38">
        <v>9</v>
      </c>
      <c r="E15" s="38">
        <v>6</v>
      </c>
      <c r="F15" s="38">
        <v>7</v>
      </c>
      <c r="G15" s="38">
        <v>13</v>
      </c>
      <c r="H15" s="38">
        <v>9</v>
      </c>
      <c r="I15" s="38">
        <v>6</v>
      </c>
      <c r="J15" s="38">
        <v>6</v>
      </c>
      <c r="K15" s="38">
        <v>6</v>
      </c>
      <c r="L15" s="38">
        <v>12</v>
      </c>
      <c r="M15" s="38"/>
      <c r="N15" s="38"/>
      <c r="O15" s="24">
        <f t="shared" si="0"/>
        <v>89</v>
      </c>
      <c r="P15" s="130" t="s">
        <v>160</v>
      </c>
      <c r="Q15" s="89">
        <f t="shared" si="1"/>
        <v>30</v>
      </c>
    </row>
    <row r="16" spans="1:17" ht="15.75" customHeight="1">
      <c r="A16" s="65">
        <v>11</v>
      </c>
      <c r="B16" s="21">
        <v>87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4">
        <f t="shared" si="0"/>
        <v>0</v>
      </c>
      <c r="P16" s="130" t="s">
        <v>160</v>
      </c>
      <c r="Q16" s="89">
        <f t="shared" si="1"/>
        <v>0</v>
      </c>
    </row>
    <row r="17" spans="1:17" ht="15.75" customHeight="1">
      <c r="A17" s="65">
        <v>12</v>
      </c>
      <c r="B17" s="21" t="s">
        <v>215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>
        <f t="shared" si="0"/>
        <v>0</v>
      </c>
      <c r="P17" s="130" t="s">
        <v>116</v>
      </c>
      <c r="Q17" s="89">
        <f t="shared" si="1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>
        <f t="shared" si="0"/>
      </c>
      <c r="P18" s="130"/>
      <c r="Q18" s="89">
        <f t="shared" si="1"/>
        <v>0</v>
      </c>
    </row>
    <row r="19" spans="1:17" ht="15.75" customHeight="1">
      <c r="A19" s="65"/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0"/>
      </c>
      <c r="P19" s="130"/>
      <c r="Q19" s="89">
        <f t="shared" si="1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0"/>
      </c>
      <c r="P20" s="130"/>
      <c r="Q20" s="89">
        <f t="shared" si="1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0"/>
      </c>
      <c r="P21" s="130"/>
      <c r="Q21" s="89">
        <f t="shared" si="1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t="shared" si="0"/>
      </c>
      <c r="P22" s="130"/>
      <c r="Q22" s="89">
        <f aca="true" t="shared" si="2" ref="Q22:Q45">SUM(C22:E22)</f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0"/>
      </c>
      <c r="P23" s="72"/>
      <c r="Q23" s="89">
        <f t="shared" si="2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0"/>
      </c>
      <c r="P24" s="130"/>
      <c r="Q24" s="89">
        <f t="shared" si="2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0"/>
      </c>
      <c r="P25" s="130"/>
      <c r="Q25" s="89">
        <f t="shared" si="2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0"/>
      </c>
      <c r="P26" s="130"/>
      <c r="Q26" s="89">
        <f t="shared" si="2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/>
      <c r="P27" s="130"/>
      <c r="Q27" s="89">
        <f t="shared" si="2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/>
      <c r="P28" s="130"/>
      <c r="Q28" s="89">
        <f t="shared" si="2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/>
      <c r="P29" s="72"/>
      <c r="Q29" s="89">
        <f t="shared" si="2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/>
      <c r="P30" s="72"/>
      <c r="Q30" s="89">
        <f t="shared" si="2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/>
      <c r="P31" s="72"/>
      <c r="Q31" s="89">
        <f t="shared" si="2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/>
      <c r="P32" s="130"/>
      <c r="Q32" s="89">
        <f t="shared" si="2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/>
      <c r="P33" s="130"/>
      <c r="Q33" s="89">
        <f t="shared" si="2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/>
      <c r="P34" s="130"/>
      <c r="Q34" s="89">
        <f t="shared" si="2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/>
      <c r="P35" s="130"/>
      <c r="Q35" s="89">
        <f t="shared" si="2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/>
      <c r="P36" s="130"/>
      <c r="Q36" s="89">
        <f t="shared" si="2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/>
      <c r="P37" s="130"/>
      <c r="Q37" s="89">
        <f t="shared" si="2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/>
      <c r="P38" s="130"/>
      <c r="Q38" s="89">
        <f t="shared" si="2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/>
      <c r="P39" s="130"/>
      <c r="Q39" s="89">
        <f t="shared" si="2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/>
      <c r="P40" s="130"/>
      <c r="Q40" s="89">
        <f t="shared" si="2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/>
      <c r="P41" s="130"/>
      <c r="Q41" s="89">
        <f t="shared" si="2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/>
      <c r="P42" s="130"/>
      <c r="Q42" s="89">
        <f t="shared" si="2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/>
      <c r="P43" s="130"/>
      <c r="Q43" s="89">
        <f t="shared" si="2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/>
      <c r="P44" s="130"/>
      <c r="Q44" s="89">
        <f t="shared" si="2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/>
      <c r="P45" s="130"/>
      <c r="Q45" s="89">
        <f t="shared" si="2"/>
        <v>0</v>
      </c>
    </row>
  </sheetData>
  <sheetProtection/>
  <mergeCells count="26">
    <mergeCell ref="V2:V3"/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orientation="portrait" paperSize="9" r:id="rId1"/>
  <rowBreaks count="1" manualBreakCount="1">
    <brk id="39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U18" sqref="U18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77</v>
      </c>
      <c r="E1" s="315"/>
      <c r="F1" s="315"/>
      <c r="G1" s="315"/>
      <c r="H1" s="315"/>
      <c r="I1" s="316"/>
      <c r="J1" s="316"/>
      <c r="K1" s="317"/>
      <c r="L1" s="29">
        <v>16</v>
      </c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78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19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41</v>
      </c>
      <c r="C3" s="294" t="s">
        <v>47</v>
      </c>
      <c r="D3" s="295"/>
      <c r="E3" s="296" t="s">
        <v>42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1106</v>
      </c>
      <c r="T3" s="277"/>
      <c r="U3" s="91">
        <f>SUM(O6:O13)</f>
        <v>788</v>
      </c>
      <c r="V3" s="277"/>
      <c r="W3" s="91">
        <f>SUM(O6:O11)</f>
        <v>615</v>
      </c>
    </row>
    <row r="4" spans="2:21" ht="23.25" customHeight="1">
      <c r="B4" s="293"/>
      <c r="C4" s="280">
        <v>66</v>
      </c>
      <c r="D4" s="281"/>
      <c r="E4" s="298"/>
      <c r="F4" s="282"/>
      <c r="G4" s="282">
        <v>73</v>
      </c>
      <c r="H4" s="283"/>
      <c r="I4" s="303"/>
      <c r="J4" s="304"/>
      <c r="K4" s="284">
        <v>66</v>
      </c>
      <c r="L4" s="285"/>
      <c r="M4" s="309"/>
      <c r="N4" s="310"/>
      <c r="O4" s="286">
        <v>97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/>
      <c r="B6" s="21">
        <v>37</v>
      </c>
      <c r="C6" s="25">
        <v>19</v>
      </c>
      <c r="D6" s="25">
        <v>12</v>
      </c>
      <c r="E6" s="25">
        <v>8</v>
      </c>
      <c r="F6" s="25">
        <v>9</v>
      </c>
      <c r="G6" s="25">
        <v>11</v>
      </c>
      <c r="H6" s="25">
        <v>10</v>
      </c>
      <c r="I6" s="25">
        <v>10</v>
      </c>
      <c r="J6" s="25">
        <v>9</v>
      </c>
      <c r="K6" s="25">
        <v>13</v>
      </c>
      <c r="L6" s="25">
        <v>7</v>
      </c>
      <c r="M6" s="25">
        <v>4</v>
      </c>
      <c r="N6" s="38"/>
      <c r="O6" s="24">
        <f aca="true" t="shared" si="0" ref="O6:O21">IF(B6="","",SUM(C6:M6)-(N6))</f>
        <v>112</v>
      </c>
      <c r="P6" s="130" t="s">
        <v>160</v>
      </c>
      <c r="Q6" s="89">
        <f aca="true" t="shared" si="1" ref="Q6:Q21">SUM(C6:E6)</f>
        <v>39</v>
      </c>
    </row>
    <row r="7" spans="1:22" ht="15.75" customHeight="1">
      <c r="A7" s="65"/>
      <c r="B7" s="21">
        <v>40</v>
      </c>
      <c r="C7" s="38">
        <v>17</v>
      </c>
      <c r="D7" s="38">
        <v>11</v>
      </c>
      <c r="E7" s="38">
        <v>6</v>
      </c>
      <c r="F7" s="38">
        <v>9</v>
      </c>
      <c r="G7" s="38">
        <v>12</v>
      </c>
      <c r="H7" s="38">
        <v>12</v>
      </c>
      <c r="I7" s="38">
        <v>10</v>
      </c>
      <c r="J7" s="38">
        <v>10</v>
      </c>
      <c r="K7" s="38">
        <v>13</v>
      </c>
      <c r="L7" s="38">
        <v>7</v>
      </c>
      <c r="M7" s="38">
        <v>3</v>
      </c>
      <c r="N7" s="38"/>
      <c r="O7" s="24">
        <f t="shared" si="0"/>
        <v>110</v>
      </c>
      <c r="P7" s="130" t="s">
        <v>160</v>
      </c>
      <c r="Q7" s="89">
        <f t="shared" si="1"/>
        <v>34</v>
      </c>
      <c r="S7" s="278" t="s">
        <v>89</v>
      </c>
      <c r="T7" s="279"/>
      <c r="U7" s="132" t="s">
        <v>92</v>
      </c>
      <c r="V7" s="140">
        <v>103</v>
      </c>
    </row>
    <row r="8" spans="1:22" ht="15.75" customHeight="1">
      <c r="A8" s="65"/>
      <c r="B8" s="21">
        <v>41</v>
      </c>
      <c r="C8" s="38">
        <v>16</v>
      </c>
      <c r="D8" s="38">
        <v>11</v>
      </c>
      <c r="E8" s="38">
        <v>6</v>
      </c>
      <c r="F8" s="38">
        <v>9</v>
      </c>
      <c r="G8" s="38">
        <v>9</v>
      </c>
      <c r="H8" s="38">
        <v>12</v>
      </c>
      <c r="I8" s="38">
        <v>9</v>
      </c>
      <c r="J8" s="38">
        <v>10</v>
      </c>
      <c r="K8" s="38">
        <v>11</v>
      </c>
      <c r="L8" s="38">
        <v>9</v>
      </c>
      <c r="M8" s="38">
        <v>3</v>
      </c>
      <c r="N8" s="38"/>
      <c r="O8" s="24">
        <f t="shared" si="0"/>
        <v>105</v>
      </c>
      <c r="P8" s="130" t="s">
        <v>114</v>
      </c>
      <c r="Q8" s="89">
        <f t="shared" si="1"/>
        <v>33</v>
      </c>
      <c r="S8" s="278" t="s">
        <v>90</v>
      </c>
      <c r="T8" s="279"/>
      <c r="U8" s="132" t="s">
        <v>92</v>
      </c>
      <c r="V8" s="140">
        <v>62</v>
      </c>
    </row>
    <row r="9" spans="1:22" ht="15.75" customHeight="1">
      <c r="A9" s="65"/>
      <c r="B9" s="21">
        <v>54</v>
      </c>
      <c r="C9" s="25">
        <v>13</v>
      </c>
      <c r="D9" s="25">
        <v>11</v>
      </c>
      <c r="E9" s="25">
        <v>6</v>
      </c>
      <c r="F9" s="25">
        <v>9</v>
      </c>
      <c r="G9" s="25">
        <v>12</v>
      </c>
      <c r="H9" s="25">
        <v>12</v>
      </c>
      <c r="I9" s="25">
        <v>8</v>
      </c>
      <c r="J9" s="25">
        <v>8</v>
      </c>
      <c r="K9" s="25">
        <v>13</v>
      </c>
      <c r="L9" s="25">
        <v>6</v>
      </c>
      <c r="M9" s="25"/>
      <c r="N9" s="38"/>
      <c r="O9" s="24">
        <f t="shared" si="0"/>
        <v>98</v>
      </c>
      <c r="P9" s="130" t="s">
        <v>160</v>
      </c>
      <c r="Q9" s="89">
        <f t="shared" si="1"/>
        <v>30</v>
      </c>
      <c r="S9" s="278" t="s">
        <v>91</v>
      </c>
      <c r="T9" s="279"/>
      <c r="U9" s="132" t="s">
        <v>92</v>
      </c>
      <c r="V9" s="140">
        <v>23</v>
      </c>
    </row>
    <row r="10" spans="1:17" ht="15.75" customHeight="1">
      <c r="A10" s="65"/>
      <c r="B10" s="21">
        <v>38</v>
      </c>
      <c r="C10" s="38">
        <v>13</v>
      </c>
      <c r="D10" s="38">
        <v>11</v>
      </c>
      <c r="E10" s="38">
        <v>7</v>
      </c>
      <c r="F10" s="38">
        <v>8</v>
      </c>
      <c r="G10" s="38">
        <v>12</v>
      </c>
      <c r="H10" s="38">
        <v>10</v>
      </c>
      <c r="I10" s="38">
        <v>8</v>
      </c>
      <c r="J10" s="38">
        <v>9</v>
      </c>
      <c r="K10" s="38">
        <v>9</v>
      </c>
      <c r="L10" s="38">
        <v>11</v>
      </c>
      <c r="M10" s="38"/>
      <c r="N10" s="38"/>
      <c r="O10" s="24">
        <f t="shared" si="0"/>
        <v>98</v>
      </c>
      <c r="P10" s="130" t="s">
        <v>114</v>
      </c>
      <c r="Q10" s="89">
        <f t="shared" si="1"/>
        <v>31</v>
      </c>
    </row>
    <row r="11" spans="1:17" ht="15.75" customHeight="1">
      <c r="A11" s="65"/>
      <c r="B11" s="21">
        <v>72</v>
      </c>
      <c r="C11" s="38">
        <v>16</v>
      </c>
      <c r="D11" s="38">
        <v>9</v>
      </c>
      <c r="E11" s="38">
        <v>6</v>
      </c>
      <c r="F11" s="38">
        <v>8</v>
      </c>
      <c r="G11" s="38">
        <v>10</v>
      </c>
      <c r="H11" s="38">
        <v>10</v>
      </c>
      <c r="I11" s="38">
        <v>9</v>
      </c>
      <c r="J11" s="38">
        <v>8</v>
      </c>
      <c r="K11" s="38">
        <v>10</v>
      </c>
      <c r="L11" s="38">
        <v>6</v>
      </c>
      <c r="M11" s="38"/>
      <c r="N11" s="38"/>
      <c r="O11" s="24">
        <f t="shared" si="0"/>
        <v>92</v>
      </c>
      <c r="P11" s="130" t="s">
        <v>114</v>
      </c>
      <c r="Q11" s="89">
        <f t="shared" si="1"/>
        <v>31</v>
      </c>
    </row>
    <row r="12" spans="1:17" ht="15.75" customHeight="1">
      <c r="A12" s="65"/>
      <c r="B12" s="21">
        <v>18</v>
      </c>
      <c r="C12" s="38">
        <v>13</v>
      </c>
      <c r="D12" s="38">
        <v>9</v>
      </c>
      <c r="E12" s="38"/>
      <c r="F12" s="38">
        <v>8</v>
      </c>
      <c r="G12" s="38">
        <v>9</v>
      </c>
      <c r="H12" s="38">
        <v>12</v>
      </c>
      <c r="I12" s="38">
        <v>9</v>
      </c>
      <c r="J12" s="38">
        <v>10</v>
      </c>
      <c r="K12" s="38">
        <v>9</v>
      </c>
      <c r="L12" s="38">
        <v>8</v>
      </c>
      <c r="M12" s="38"/>
      <c r="N12" s="38"/>
      <c r="O12" s="24">
        <f t="shared" si="0"/>
        <v>87</v>
      </c>
      <c r="P12" s="130" t="s">
        <v>114</v>
      </c>
      <c r="Q12" s="89">
        <f t="shared" si="1"/>
        <v>22</v>
      </c>
    </row>
    <row r="13" spans="1:17" ht="15.75" customHeight="1">
      <c r="A13" s="65"/>
      <c r="B13" s="21">
        <v>69</v>
      </c>
      <c r="C13" s="25">
        <v>14</v>
      </c>
      <c r="D13" s="25">
        <v>9</v>
      </c>
      <c r="E13" s="25"/>
      <c r="F13" s="25">
        <v>7</v>
      </c>
      <c r="G13" s="25">
        <v>9</v>
      </c>
      <c r="H13" s="25">
        <v>12</v>
      </c>
      <c r="I13" s="25">
        <v>9</v>
      </c>
      <c r="J13" s="25">
        <v>9</v>
      </c>
      <c r="K13" s="25">
        <v>9</v>
      </c>
      <c r="L13" s="25">
        <v>8</v>
      </c>
      <c r="M13" s="25"/>
      <c r="N13" s="38"/>
      <c r="O13" s="24">
        <f t="shared" si="0"/>
        <v>86</v>
      </c>
      <c r="P13" s="130" t="s">
        <v>114</v>
      </c>
      <c r="Q13" s="89">
        <f t="shared" si="1"/>
        <v>23</v>
      </c>
    </row>
    <row r="14" spans="1:17" ht="15.75" customHeight="1">
      <c r="A14" s="65"/>
      <c r="B14" s="21">
        <v>25</v>
      </c>
      <c r="C14" s="38">
        <v>12</v>
      </c>
      <c r="D14" s="38">
        <v>10</v>
      </c>
      <c r="E14" s="38">
        <v>6</v>
      </c>
      <c r="F14" s="38">
        <v>7</v>
      </c>
      <c r="G14" s="38"/>
      <c r="H14" s="38">
        <v>11</v>
      </c>
      <c r="I14" s="38">
        <v>9</v>
      </c>
      <c r="J14" s="38">
        <v>9</v>
      </c>
      <c r="K14" s="38">
        <v>11</v>
      </c>
      <c r="L14" s="38">
        <v>9</v>
      </c>
      <c r="M14" s="38"/>
      <c r="N14" s="38"/>
      <c r="O14" s="24">
        <f t="shared" si="0"/>
        <v>84</v>
      </c>
      <c r="P14" s="130" t="s">
        <v>114</v>
      </c>
      <c r="Q14" s="89">
        <f t="shared" si="1"/>
        <v>28</v>
      </c>
    </row>
    <row r="15" spans="1:17" ht="15.75" customHeight="1">
      <c r="A15" s="65"/>
      <c r="B15" s="21">
        <v>46</v>
      </c>
      <c r="C15" s="38">
        <v>13</v>
      </c>
      <c r="D15" s="38">
        <v>10</v>
      </c>
      <c r="E15" s="38"/>
      <c r="F15" s="38">
        <v>9</v>
      </c>
      <c r="G15" s="38"/>
      <c r="H15" s="38">
        <v>12</v>
      </c>
      <c r="I15" s="38">
        <v>9</v>
      </c>
      <c r="J15" s="38">
        <v>10</v>
      </c>
      <c r="K15" s="38">
        <v>9</v>
      </c>
      <c r="L15" s="38">
        <v>9</v>
      </c>
      <c r="M15" s="38"/>
      <c r="N15" s="26"/>
      <c r="O15" s="24">
        <f t="shared" si="0"/>
        <v>81</v>
      </c>
      <c r="P15" s="130" t="s">
        <v>114</v>
      </c>
      <c r="Q15" s="89">
        <f t="shared" si="1"/>
        <v>23</v>
      </c>
    </row>
    <row r="16" spans="1:17" ht="15.75" customHeight="1">
      <c r="A16" s="65"/>
      <c r="B16" s="21" t="s">
        <v>193</v>
      </c>
      <c r="C16" s="25">
        <v>14</v>
      </c>
      <c r="D16" s="25"/>
      <c r="E16" s="25">
        <v>9</v>
      </c>
      <c r="F16" s="25">
        <v>8</v>
      </c>
      <c r="G16" s="25"/>
      <c r="H16" s="25">
        <v>13</v>
      </c>
      <c r="I16" s="25">
        <v>9</v>
      </c>
      <c r="J16" s="25">
        <v>8</v>
      </c>
      <c r="K16" s="25">
        <v>10</v>
      </c>
      <c r="L16" s="25">
        <v>6</v>
      </c>
      <c r="M16" s="25"/>
      <c r="N16" s="26"/>
      <c r="O16" s="24">
        <f t="shared" si="0"/>
        <v>77</v>
      </c>
      <c r="P16" s="178" t="s">
        <v>116</v>
      </c>
      <c r="Q16" s="89">
        <f t="shared" si="1"/>
        <v>23</v>
      </c>
    </row>
    <row r="17" spans="1:17" ht="15.75" customHeight="1">
      <c r="A17" s="65"/>
      <c r="B17" s="21" t="s">
        <v>212</v>
      </c>
      <c r="C17" s="38">
        <v>15</v>
      </c>
      <c r="D17" s="38"/>
      <c r="E17" s="38">
        <v>8</v>
      </c>
      <c r="F17" s="38">
        <v>8</v>
      </c>
      <c r="G17" s="38"/>
      <c r="H17" s="38">
        <v>12</v>
      </c>
      <c r="I17" s="38">
        <v>6</v>
      </c>
      <c r="J17" s="38">
        <v>9</v>
      </c>
      <c r="K17" s="38">
        <v>9</v>
      </c>
      <c r="L17" s="38">
        <v>9</v>
      </c>
      <c r="M17" s="38"/>
      <c r="N17" s="38"/>
      <c r="O17" s="24">
        <f t="shared" si="0"/>
        <v>76</v>
      </c>
      <c r="P17" s="178" t="s">
        <v>116</v>
      </c>
      <c r="Q17" s="89">
        <f t="shared" si="1"/>
        <v>23</v>
      </c>
    </row>
    <row r="18" spans="1:17" ht="15.75" customHeight="1">
      <c r="A18" s="65"/>
      <c r="B18" s="21" t="s">
        <v>213</v>
      </c>
      <c r="C18" s="25">
        <v>14</v>
      </c>
      <c r="D18" s="25"/>
      <c r="E18" s="25">
        <v>6</v>
      </c>
      <c r="F18" s="25">
        <v>7</v>
      </c>
      <c r="G18" s="25"/>
      <c r="H18" s="25">
        <v>12</v>
      </c>
      <c r="I18" s="25">
        <v>10</v>
      </c>
      <c r="J18" s="25">
        <v>8</v>
      </c>
      <c r="K18" s="25">
        <v>9</v>
      </c>
      <c r="L18" s="25">
        <v>7</v>
      </c>
      <c r="M18" s="25"/>
      <c r="N18" s="26"/>
      <c r="O18" s="24">
        <f t="shared" si="0"/>
        <v>73</v>
      </c>
      <c r="P18" s="72" t="s">
        <v>116</v>
      </c>
      <c r="Q18" s="89">
        <f t="shared" si="1"/>
        <v>20</v>
      </c>
    </row>
    <row r="19" spans="1:17" ht="15.75" customHeight="1">
      <c r="A19" s="65"/>
      <c r="B19" s="21">
        <v>32</v>
      </c>
      <c r="C19" s="38">
        <v>12</v>
      </c>
      <c r="D19" s="38">
        <v>10</v>
      </c>
      <c r="E19" s="38"/>
      <c r="F19" s="38">
        <v>6</v>
      </c>
      <c r="G19" s="38"/>
      <c r="H19" s="38">
        <v>9</v>
      </c>
      <c r="I19" s="38">
        <v>8</v>
      </c>
      <c r="J19" s="38">
        <v>8</v>
      </c>
      <c r="K19" s="38">
        <v>9</v>
      </c>
      <c r="L19" s="38">
        <v>9</v>
      </c>
      <c r="M19" s="38"/>
      <c r="N19" s="38"/>
      <c r="O19" s="24">
        <f t="shared" si="0"/>
        <v>71</v>
      </c>
      <c r="P19" s="130" t="s">
        <v>114</v>
      </c>
      <c r="Q19" s="89">
        <f t="shared" si="1"/>
        <v>22</v>
      </c>
    </row>
    <row r="20" spans="1:17" ht="15.75" customHeight="1">
      <c r="A20" s="65"/>
      <c r="B20" s="21">
        <v>68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4">
        <f t="shared" si="0"/>
        <v>0</v>
      </c>
      <c r="P20" s="130" t="s">
        <v>160</v>
      </c>
      <c r="Q20" s="89">
        <f t="shared" si="1"/>
        <v>0</v>
      </c>
    </row>
    <row r="21" spans="1:17" ht="15.75" customHeight="1">
      <c r="A21" s="65"/>
      <c r="B21" s="21" t="s">
        <v>214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0"/>
        <v>0</v>
      </c>
      <c r="P21" s="178" t="s">
        <v>116</v>
      </c>
      <c r="Q21" s="89">
        <f t="shared" si="1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aca="true" t="shared" si="2" ref="O22:O45">IF(B22="","",SUM(C22:M22)-(N22))</f>
      </c>
      <c r="P22" s="130"/>
      <c r="Q22" s="89">
        <f aca="true" t="shared" si="3" ref="Q22:Q45">SUM(C22:E22)</f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2"/>
      </c>
      <c r="P23" s="72"/>
      <c r="Q23" s="89">
        <f t="shared" si="3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130"/>
      <c r="Q24" s="89">
        <f t="shared" si="3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2"/>
      </c>
      <c r="P25" s="130"/>
      <c r="Q25" s="89">
        <f t="shared" si="3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130"/>
      <c r="Q26" s="89">
        <f t="shared" si="3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130"/>
      <c r="Q27" s="89">
        <f t="shared" si="3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2"/>
      </c>
      <c r="P28" s="130"/>
      <c r="Q28" s="89">
        <f t="shared" si="3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2"/>
      </c>
      <c r="P29" s="72"/>
      <c r="Q29" s="89">
        <f t="shared" si="3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2"/>
      </c>
      <c r="P30" s="72"/>
      <c r="Q30" s="89">
        <f t="shared" si="3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2"/>
      </c>
      <c r="P31" s="72"/>
      <c r="Q31" s="89">
        <f t="shared" si="3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130"/>
      <c r="Q32" s="89">
        <f t="shared" si="3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130"/>
      <c r="Q33" s="89">
        <f t="shared" si="3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2"/>
      </c>
      <c r="P34" s="130"/>
      <c r="Q34" s="89">
        <f t="shared" si="3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2"/>
      </c>
      <c r="P35" s="130"/>
      <c r="Q35" s="89">
        <f t="shared" si="3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130"/>
      <c r="Q36" s="89">
        <f t="shared" si="3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2"/>
      </c>
      <c r="P37" s="130"/>
      <c r="Q37" s="89">
        <f t="shared" si="3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2"/>
      </c>
      <c r="P38" s="130"/>
      <c r="Q38" s="89">
        <f t="shared" si="3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2"/>
      </c>
      <c r="P39" s="130"/>
      <c r="Q39" s="89">
        <f t="shared" si="3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130"/>
      <c r="Q40" s="89">
        <f t="shared" si="3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130"/>
      <c r="Q41" s="89">
        <f t="shared" si="3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130"/>
      <c r="Q42" s="89">
        <f t="shared" si="3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130"/>
      <c r="Q43" s="89">
        <f t="shared" si="3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2"/>
      </c>
      <c r="P44" s="130"/>
      <c r="Q44" s="89">
        <f t="shared" si="3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130"/>
      <c r="Q45" s="89">
        <f t="shared" si="3"/>
        <v>0</v>
      </c>
    </row>
  </sheetData>
  <sheetProtection/>
  <mergeCells count="26">
    <mergeCell ref="V2:V3"/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orientation="portrait" paperSize="9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W16384"/>
    </sheetView>
  </sheetViews>
  <sheetFormatPr defaultColWidth="9.140625" defaultRowHeight="16.5" customHeight="1"/>
  <cols>
    <col min="1" max="2" width="3.140625" style="7" customWidth="1"/>
    <col min="3" max="3" width="29.00390625" style="7" customWidth="1"/>
    <col min="4" max="4" width="8.00390625" style="7" customWidth="1"/>
    <col min="5" max="5" width="6.140625" style="22" customWidth="1"/>
    <col min="6" max="6" width="3.28125" style="12" customWidth="1"/>
    <col min="7" max="18" width="4.28125" style="29" customWidth="1"/>
    <col min="19" max="19" width="5.421875" style="7" customWidth="1"/>
    <col min="20" max="20" width="5.421875" style="14" customWidth="1"/>
    <col min="21" max="21" width="5.421875" style="15" customWidth="1"/>
    <col min="22" max="22" width="11.140625" style="13" bestFit="1" customWidth="1"/>
    <col min="23" max="23" width="5.7109375" style="13" customWidth="1"/>
    <col min="24" max="16384" width="9.140625" style="7" customWidth="1"/>
  </cols>
  <sheetData>
    <row r="1" spans="1:24" s="51" customFormat="1" ht="15.75" customHeight="1">
      <c r="A1" s="59" t="s">
        <v>37</v>
      </c>
      <c r="B1" s="59" t="s">
        <v>36</v>
      </c>
      <c r="C1" s="60" t="s">
        <v>32</v>
      </c>
      <c r="D1" s="61" t="s">
        <v>31</v>
      </c>
      <c r="E1" s="62" t="s">
        <v>0</v>
      </c>
      <c r="F1" s="54" t="s">
        <v>1</v>
      </c>
      <c r="G1" s="55" t="s">
        <v>2</v>
      </c>
      <c r="H1" s="55" t="s">
        <v>3</v>
      </c>
      <c r="I1" s="55" t="s">
        <v>4</v>
      </c>
      <c r="J1" s="55" t="s">
        <v>22</v>
      </c>
      <c r="K1" s="55" t="s">
        <v>23</v>
      </c>
      <c r="L1" s="55" t="s">
        <v>24</v>
      </c>
      <c r="M1" s="55" t="s">
        <v>25</v>
      </c>
      <c r="N1" s="55" t="s">
        <v>26</v>
      </c>
      <c r="O1" s="55" t="s">
        <v>19</v>
      </c>
      <c r="P1" s="55" t="s">
        <v>21</v>
      </c>
      <c r="Q1" s="55" t="s">
        <v>17</v>
      </c>
      <c r="R1" s="56" t="s">
        <v>9</v>
      </c>
      <c r="S1" s="57" t="s">
        <v>15</v>
      </c>
      <c r="T1" s="63"/>
      <c r="U1" s="64" t="s">
        <v>10</v>
      </c>
      <c r="V1" s="84" t="s">
        <v>38</v>
      </c>
      <c r="W1" s="14"/>
      <c r="X1" s="14"/>
    </row>
    <row r="2" spans="1:23" ht="16.5" customHeight="1">
      <c r="A2" s="269"/>
      <c r="B2" s="269">
        <v>21</v>
      </c>
      <c r="C2" s="265" t="s">
        <v>81</v>
      </c>
      <c r="D2" s="265" t="s">
        <v>82</v>
      </c>
      <c r="E2" s="23">
        <v>113</v>
      </c>
      <c r="F2" s="174" t="s">
        <v>27</v>
      </c>
      <c r="G2" s="30">
        <v>21</v>
      </c>
      <c r="H2" s="30">
        <v>9</v>
      </c>
      <c r="I2" s="30">
        <v>6</v>
      </c>
      <c r="J2" s="30">
        <v>9</v>
      </c>
      <c r="K2" s="30">
        <v>9</v>
      </c>
      <c r="L2" s="30">
        <v>12</v>
      </c>
      <c r="M2" s="30">
        <v>9</v>
      </c>
      <c r="N2" s="30">
        <v>10</v>
      </c>
      <c r="O2" s="30">
        <v>11</v>
      </c>
      <c r="P2" s="30">
        <v>12</v>
      </c>
      <c r="Q2" s="30">
        <v>3</v>
      </c>
      <c r="R2" s="31"/>
      <c r="S2" s="10">
        <f aca="true" t="shared" si="0" ref="S2:S33">IF(E2="","",SUM(G2:Q2)-(R2))</f>
        <v>111</v>
      </c>
      <c r="T2" s="8"/>
      <c r="U2" s="274">
        <v>1</v>
      </c>
      <c r="V2" s="85">
        <f aca="true" t="shared" si="1" ref="V2:V33">SUM(G2:I2)</f>
        <v>36</v>
      </c>
      <c r="W2" s="86" t="s">
        <v>39</v>
      </c>
    </row>
    <row r="3" spans="1:23" ht="16.5" customHeight="1">
      <c r="A3" s="270"/>
      <c r="B3" s="270"/>
      <c r="C3" s="266"/>
      <c r="D3" s="242"/>
      <c r="E3" s="23">
        <v>39</v>
      </c>
      <c r="F3" s="176" t="s">
        <v>28</v>
      </c>
      <c r="G3" s="32">
        <v>17</v>
      </c>
      <c r="H3" s="32">
        <v>10</v>
      </c>
      <c r="I3" s="32">
        <v>7</v>
      </c>
      <c r="J3" s="32">
        <v>9</v>
      </c>
      <c r="K3" s="32">
        <v>15</v>
      </c>
      <c r="L3" s="32">
        <v>12</v>
      </c>
      <c r="M3" s="32">
        <v>10</v>
      </c>
      <c r="N3" s="32">
        <v>10</v>
      </c>
      <c r="O3" s="32">
        <v>10</v>
      </c>
      <c r="P3" s="32">
        <v>12</v>
      </c>
      <c r="Q3" s="32">
        <v>3</v>
      </c>
      <c r="R3" s="33"/>
      <c r="S3" s="44">
        <f t="shared" si="0"/>
        <v>115</v>
      </c>
      <c r="T3" s="16">
        <f>IF(E2="",0,(SUM(S2+S3)))</f>
        <v>226</v>
      </c>
      <c r="U3" s="275"/>
      <c r="V3" s="87">
        <f t="shared" si="1"/>
        <v>34</v>
      </c>
      <c r="W3" s="88">
        <f>SUM(V2:V3)</f>
        <v>70</v>
      </c>
    </row>
    <row r="4" spans="1:23" s="1" customFormat="1" ht="16.5" customHeight="1">
      <c r="A4" s="243"/>
      <c r="B4" s="243">
        <v>22</v>
      </c>
      <c r="C4" s="265" t="s">
        <v>81</v>
      </c>
      <c r="D4" s="265" t="s">
        <v>82</v>
      </c>
      <c r="E4" s="23">
        <v>53</v>
      </c>
      <c r="F4" s="18" t="s">
        <v>27</v>
      </c>
      <c r="G4" s="30">
        <v>16</v>
      </c>
      <c r="H4" s="30">
        <v>10</v>
      </c>
      <c r="I4" s="30">
        <v>7</v>
      </c>
      <c r="J4" s="30">
        <v>9</v>
      </c>
      <c r="K4" s="30">
        <v>13</v>
      </c>
      <c r="L4" s="30">
        <v>12</v>
      </c>
      <c r="M4" s="30">
        <v>10</v>
      </c>
      <c r="N4" s="30">
        <v>10</v>
      </c>
      <c r="O4" s="30">
        <v>9</v>
      </c>
      <c r="P4" s="30">
        <v>13</v>
      </c>
      <c r="Q4" s="30">
        <v>3</v>
      </c>
      <c r="R4" s="31"/>
      <c r="S4" s="171">
        <f t="shared" si="0"/>
        <v>112</v>
      </c>
      <c r="T4" s="65"/>
      <c r="U4" s="274">
        <v>2</v>
      </c>
      <c r="V4" s="85">
        <f t="shared" si="1"/>
        <v>33</v>
      </c>
      <c r="W4" s="86" t="s">
        <v>39</v>
      </c>
    </row>
    <row r="5" spans="1:23" s="1" customFormat="1" ht="16.5" customHeight="1">
      <c r="A5" s="264"/>
      <c r="B5" s="264"/>
      <c r="C5" s="266"/>
      <c r="D5" s="242"/>
      <c r="E5" s="23">
        <v>55</v>
      </c>
      <c r="F5" s="20" t="s">
        <v>28</v>
      </c>
      <c r="G5" s="32">
        <v>20</v>
      </c>
      <c r="H5" s="32">
        <v>10</v>
      </c>
      <c r="I5" s="32">
        <v>6</v>
      </c>
      <c r="J5" s="32">
        <v>8</v>
      </c>
      <c r="K5" s="32">
        <v>11</v>
      </c>
      <c r="L5" s="32">
        <v>12</v>
      </c>
      <c r="M5" s="32">
        <v>9</v>
      </c>
      <c r="N5" s="32">
        <v>10</v>
      </c>
      <c r="O5" s="32">
        <v>9</v>
      </c>
      <c r="P5" s="32">
        <v>12</v>
      </c>
      <c r="Q5" s="32">
        <v>3</v>
      </c>
      <c r="R5" s="33"/>
      <c r="S5" s="172">
        <f t="shared" si="0"/>
        <v>110</v>
      </c>
      <c r="T5" s="9">
        <f>IF(E4="",0,(SUM(S4+S5)))</f>
        <v>222</v>
      </c>
      <c r="U5" s="275"/>
      <c r="V5" s="87">
        <f t="shared" si="1"/>
        <v>36</v>
      </c>
      <c r="W5" s="88">
        <f>SUM(V4:V5)</f>
        <v>69</v>
      </c>
    </row>
    <row r="6" spans="1:23" s="1" customFormat="1" ht="16.5" customHeight="1">
      <c r="A6" s="243"/>
      <c r="B6" s="243">
        <v>4</v>
      </c>
      <c r="C6" s="265" t="s">
        <v>84</v>
      </c>
      <c r="D6" s="265" t="s">
        <v>85</v>
      </c>
      <c r="E6" s="23">
        <v>13</v>
      </c>
      <c r="F6" s="18" t="s">
        <v>27</v>
      </c>
      <c r="G6" s="30">
        <v>16</v>
      </c>
      <c r="H6" s="30">
        <v>9</v>
      </c>
      <c r="I6" s="30">
        <v>9</v>
      </c>
      <c r="J6" s="30">
        <v>9</v>
      </c>
      <c r="K6" s="30">
        <v>14</v>
      </c>
      <c r="L6" s="30">
        <v>12</v>
      </c>
      <c r="M6" s="30">
        <v>10</v>
      </c>
      <c r="N6" s="30">
        <v>9</v>
      </c>
      <c r="O6" s="30">
        <v>10</v>
      </c>
      <c r="P6" s="30">
        <v>9</v>
      </c>
      <c r="Q6" s="30">
        <v>3</v>
      </c>
      <c r="R6" s="31"/>
      <c r="S6" s="171">
        <f t="shared" si="0"/>
        <v>110</v>
      </c>
      <c r="T6" s="65"/>
      <c r="U6" s="274">
        <v>3</v>
      </c>
      <c r="V6" s="85">
        <f t="shared" si="1"/>
        <v>34</v>
      </c>
      <c r="W6" s="86" t="s">
        <v>39</v>
      </c>
    </row>
    <row r="7" spans="1:23" s="1" customFormat="1" ht="16.5" customHeight="1">
      <c r="A7" s="264"/>
      <c r="B7" s="264"/>
      <c r="C7" s="266"/>
      <c r="D7" s="242"/>
      <c r="E7" s="23">
        <v>49</v>
      </c>
      <c r="F7" s="20" t="s">
        <v>28</v>
      </c>
      <c r="G7" s="32">
        <v>16</v>
      </c>
      <c r="H7" s="32">
        <v>9</v>
      </c>
      <c r="I7" s="32">
        <v>9</v>
      </c>
      <c r="J7" s="32">
        <v>9</v>
      </c>
      <c r="K7" s="32">
        <v>12</v>
      </c>
      <c r="L7" s="32">
        <v>12</v>
      </c>
      <c r="M7" s="32">
        <v>9</v>
      </c>
      <c r="N7" s="32">
        <v>10</v>
      </c>
      <c r="O7" s="32">
        <v>11</v>
      </c>
      <c r="P7" s="32">
        <v>10</v>
      </c>
      <c r="Q7" s="32">
        <v>3</v>
      </c>
      <c r="R7" s="33"/>
      <c r="S7" s="172">
        <f t="shared" si="0"/>
        <v>110</v>
      </c>
      <c r="T7" s="16">
        <f>IF(E6="",0,(SUM(S6+S7)))</f>
        <v>220</v>
      </c>
      <c r="U7" s="275"/>
      <c r="V7" s="87">
        <f t="shared" si="1"/>
        <v>34</v>
      </c>
      <c r="W7" s="88">
        <f>SUM(V6:V7)</f>
        <v>68</v>
      </c>
    </row>
    <row r="8" spans="1:23" s="1" customFormat="1" ht="16.5" customHeight="1">
      <c r="A8" s="243"/>
      <c r="B8" s="243">
        <v>35</v>
      </c>
      <c r="C8" s="265" t="s">
        <v>139</v>
      </c>
      <c r="D8" s="265" t="s">
        <v>133</v>
      </c>
      <c r="E8" s="23">
        <v>37</v>
      </c>
      <c r="F8" s="18" t="s">
        <v>27</v>
      </c>
      <c r="G8" s="30">
        <v>15</v>
      </c>
      <c r="H8" s="30">
        <v>17</v>
      </c>
      <c r="I8" s="30">
        <v>10</v>
      </c>
      <c r="J8" s="30">
        <v>7</v>
      </c>
      <c r="K8" s="30"/>
      <c r="L8" s="30">
        <v>13</v>
      </c>
      <c r="M8" s="30">
        <v>9</v>
      </c>
      <c r="N8" s="30">
        <v>9</v>
      </c>
      <c r="O8" s="30">
        <v>9</v>
      </c>
      <c r="P8" s="30">
        <v>9</v>
      </c>
      <c r="Q8" s="30"/>
      <c r="R8" s="31"/>
      <c r="S8" s="171">
        <f t="shared" si="0"/>
        <v>98</v>
      </c>
      <c r="T8" s="65"/>
      <c r="U8" s="271">
        <v>4</v>
      </c>
      <c r="V8" s="85">
        <f t="shared" si="1"/>
        <v>42</v>
      </c>
      <c r="W8" s="86" t="s">
        <v>39</v>
      </c>
    </row>
    <row r="9" spans="1:23" s="1" customFormat="1" ht="16.5" customHeight="1">
      <c r="A9" s="264"/>
      <c r="B9" s="264"/>
      <c r="C9" s="266"/>
      <c r="D9" s="242"/>
      <c r="E9" s="23">
        <v>93</v>
      </c>
      <c r="F9" s="20" t="s">
        <v>28</v>
      </c>
      <c r="G9" s="32">
        <v>19</v>
      </c>
      <c r="H9" s="32">
        <v>16</v>
      </c>
      <c r="I9" s="32">
        <v>9</v>
      </c>
      <c r="J9" s="32">
        <v>8</v>
      </c>
      <c r="K9" s="32">
        <v>10</v>
      </c>
      <c r="L9" s="32">
        <v>12</v>
      </c>
      <c r="M9" s="32">
        <v>9</v>
      </c>
      <c r="N9" s="32">
        <v>9</v>
      </c>
      <c r="O9" s="32">
        <v>10</v>
      </c>
      <c r="P9" s="32">
        <v>9</v>
      </c>
      <c r="Q9" s="32">
        <v>3</v>
      </c>
      <c r="R9" s="33"/>
      <c r="S9" s="172">
        <f t="shared" si="0"/>
        <v>114</v>
      </c>
      <c r="T9" s="9">
        <f>IF(E8="",0,(SUM(S8+S9)))</f>
        <v>212</v>
      </c>
      <c r="U9" s="272"/>
      <c r="V9" s="87">
        <f t="shared" si="1"/>
        <v>44</v>
      </c>
      <c r="W9" s="88">
        <f>SUM(V8:V9)</f>
        <v>86</v>
      </c>
    </row>
    <row r="10" spans="1:23" ht="16.5" customHeight="1">
      <c r="A10" s="269"/>
      <c r="B10" s="269">
        <v>34</v>
      </c>
      <c r="C10" s="265" t="s">
        <v>139</v>
      </c>
      <c r="D10" s="265" t="s">
        <v>133</v>
      </c>
      <c r="E10" s="23">
        <v>55</v>
      </c>
      <c r="F10" s="174" t="s">
        <v>27</v>
      </c>
      <c r="G10" s="30">
        <v>21</v>
      </c>
      <c r="H10" s="30">
        <v>9</v>
      </c>
      <c r="I10" s="30">
        <v>9</v>
      </c>
      <c r="J10" s="30">
        <v>8</v>
      </c>
      <c r="K10" s="30">
        <v>9</v>
      </c>
      <c r="L10" s="30">
        <v>12</v>
      </c>
      <c r="M10" s="30">
        <v>8</v>
      </c>
      <c r="N10" s="30">
        <v>9</v>
      </c>
      <c r="O10" s="30">
        <v>10</v>
      </c>
      <c r="P10" s="30">
        <v>9</v>
      </c>
      <c r="Q10" s="30">
        <v>3</v>
      </c>
      <c r="R10" s="31"/>
      <c r="S10" s="10">
        <f t="shared" si="0"/>
        <v>107</v>
      </c>
      <c r="T10" s="8"/>
      <c r="U10" s="271">
        <v>5</v>
      </c>
      <c r="V10" s="85">
        <f t="shared" si="1"/>
        <v>39</v>
      </c>
      <c r="W10" s="86" t="s">
        <v>39</v>
      </c>
    </row>
    <row r="11" spans="1:23" ht="16.5" customHeight="1">
      <c r="A11" s="270"/>
      <c r="B11" s="270"/>
      <c r="C11" s="266"/>
      <c r="D11" s="242"/>
      <c r="E11" s="23">
        <v>63</v>
      </c>
      <c r="F11" s="176" t="s">
        <v>28</v>
      </c>
      <c r="G11" s="32">
        <v>21</v>
      </c>
      <c r="H11" s="32"/>
      <c r="I11" s="32">
        <v>9</v>
      </c>
      <c r="J11" s="32">
        <v>8</v>
      </c>
      <c r="K11" s="32">
        <v>10</v>
      </c>
      <c r="L11" s="32">
        <v>13</v>
      </c>
      <c r="M11" s="32">
        <v>9</v>
      </c>
      <c r="N11" s="32">
        <v>10</v>
      </c>
      <c r="O11" s="32">
        <v>11</v>
      </c>
      <c r="P11" s="32">
        <v>9</v>
      </c>
      <c r="Q11" s="32"/>
      <c r="R11" s="33"/>
      <c r="S11" s="44">
        <f t="shared" si="0"/>
        <v>100</v>
      </c>
      <c r="T11" s="9">
        <f>IF(E10="",0,(SUM(S10+S11)))</f>
        <v>207</v>
      </c>
      <c r="U11" s="272"/>
      <c r="V11" s="87">
        <f t="shared" si="1"/>
        <v>30</v>
      </c>
      <c r="W11" s="88">
        <f>SUM(V10:V11)</f>
        <v>69</v>
      </c>
    </row>
    <row r="12" spans="1:23" ht="16.5" customHeight="1">
      <c r="A12" s="269"/>
      <c r="B12" s="243">
        <v>49</v>
      </c>
      <c r="C12" s="265" t="s">
        <v>153</v>
      </c>
      <c r="D12" s="265" t="s">
        <v>172</v>
      </c>
      <c r="E12" s="23">
        <v>6</v>
      </c>
      <c r="F12" s="174" t="s">
        <v>27</v>
      </c>
      <c r="G12" s="30">
        <v>13</v>
      </c>
      <c r="H12" s="30">
        <v>9</v>
      </c>
      <c r="I12" s="30">
        <v>7</v>
      </c>
      <c r="J12" s="30">
        <v>9</v>
      </c>
      <c r="K12" s="30">
        <v>12</v>
      </c>
      <c r="L12" s="30">
        <v>12</v>
      </c>
      <c r="M12" s="30">
        <v>9</v>
      </c>
      <c r="N12" s="30">
        <v>9</v>
      </c>
      <c r="O12" s="30">
        <v>10</v>
      </c>
      <c r="P12" s="30">
        <v>9</v>
      </c>
      <c r="Q12" s="30">
        <v>3</v>
      </c>
      <c r="R12" s="31"/>
      <c r="S12" s="171">
        <f t="shared" si="0"/>
        <v>102</v>
      </c>
      <c r="T12" s="65"/>
      <c r="U12" s="267">
        <v>6</v>
      </c>
      <c r="V12" s="85">
        <f t="shared" si="1"/>
        <v>29</v>
      </c>
      <c r="W12" s="86" t="s">
        <v>39</v>
      </c>
    </row>
    <row r="13" spans="1:23" ht="16.5" customHeight="1">
      <c r="A13" s="270"/>
      <c r="B13" s="264"/>
      <c r="C13" s="266"/>
      <c r="D13" s="242"/>
      <c r="E13" s="177">
        <v>10</v>
      </c>
      <c r="F13" s="175" t="s">
        <v>28</v>
      </c>
      <c r="G13" s="27">
        <v>16</v>
      </c>
      <c r="H13" s="27">
        <v>11</v>
      </c>
      <c r="I13" s="27">
        <v>6</v>
      </c>
      <c r="J13" s="27">
        <v>8</v>
      </c>
      <c r="K13" s="27">
        <v>12</v>
      </c>
      <c r="L13" s="27">
        <v>12</v>
      </c>
      <c r="M13" s="27">
        <v>9</v>
      </c>
      <c r="N13" s="27">
        <v>9</v>
      </c>
      <c r="O13" s="27">
        <v>9</v>
      </c>
      <c r="P13" s="27">
        <v>9</v>
      </c>
      <c r="Q13" s="27">
        <v>3</v>
      </c>
      <c r="R13" s="28"/>
      <c r="S13" s="172">
        <f t="shared" si="0"/>
        <v>104</v>
      </c>
      <c r="T13" s="9">
        <f>IF(E12="",0,(SUM(S12+S13)))</f>
        <v>206</v>
      </c>
      <c r="U13" s="268"/>
      <c r="V13" s="87">
        <f t="shared" si="1"/>
        <v>33</v>
      </c>
      <c r="W13" s="88">
        <f>SUM(V12:V13)</f>
        <v>62</v>
      </c>
    </row>
    <row r="14" spans="1:23" s="1" customFormat="1" ht="16.5" customHeight="1">
      <c r="A14" s="243"/>
      <c r="B14" s="243">
        <v>5</v>
      </c>
      <c r="C14" s="265" t="s">
        <v>84</v>
      </c>
      <c r="D14" s="265" t="s">
        <v>85</v>
      </c>
      <c r="E14" s="23">
        <v>79</v>
      </c>
      <c r="F14" s="18" t="s">
        <v>27</v>
      </c>
      <c r="G14" s="30">
        <v>12</v>
      </c>
      <c r="H14" s="30">
        <v>9</v>
      </c>
      <c r="I14" s="30">
        <v>9</v>
      </c>
      <c r="J14" s="30">
        <v>8</v>
      </c>
      <c r="K14" s="30">
        <v>11</v>
      </c>
      <c r="L14" s="30">
        <v>10</v>
      </c>
      <c r="M14" s="30">
        <v>10</v>
      </c>
      <c r="N14" s="30">
        <v>9</v>
      </c>
      <c r="O14" s="30">
        <v>11</v>
      </c>
      <c r="P14" s="30">
        <v>10</v>
      </c>
      <c r="Q14" s="30">
        <v>3</v>
      </c>
      <c r="R14" s="31"/>
      <c r="S14" s="171">
        <f t="shared" si="0"/>
        <v>102</v>
      </c>
      <c r="T14" s="65"/>
      <c r="U14" s="267">
        <v>7</v>
      </c>
      <c r="V14" s="85">
        <f t="shared" si="1"/>
        <v>30</v>
      </c>
      <c r="W14" s="86" t="s">
        <v>39</v>
      </c>
    </row>
    <row r="15" spans="1:23" s="1" customFormat="1" ht="16.5" customHeight="1">
      <c r="A15" s="264"/>
      <c r="B15" s="264"/>
      <c r="C15" s="266"/>
      <c r="D15" s="242"/>
      <c r="E15" s="23">
        <v>48</v>
      </c>
      <c r="F15" s="20" t="s">
        <v>28</v>
      </c>
      <c r="G15" s="32">
        <v>13</v>
      </c>
      <c r="H15" s="32">
        <v>10</v>
      </c>
      <c r="I15" s="32">
        <v>8</v>
      </c>
      <c r="J15" s="32">
        <v>8</v>
      </c>
      <c r="K15" s="32">
        <v>12</v>
      </c>
      <c r="L15" s="32">
        <v>10</v>
      </c>
      <c r="M15" s="32">
        <v>9</v>
      </c>
      <c r="N15" s="32">
        <v>10</v>
      </c>
      <c r="O15" s="32">
        <v>10</v>
      </c>
      <c r="P15" s="32">
        <v>9</v>
      </c>
      <c r="Q15" s="32">
        <v>3</v>
      </c>
      <c r="R15" s="33"/>
      <c r="S15" s="172">
        <f t="shared" si="0"/>
        <v>102</v>
      </c>
      <c r="T15" s="9">
        <f>IF(E14="",0,(SUM(S14+S15)))</f>
        <v>204</v>
      </c>
      <c r="U15" s="268"/>
      <c r="V15" s="87">
        <f t="shared" si="1"/>
        <v>31</v>
      </c>
      <c r="W15" s="88">
        <f>SUM(V14:V15)</f>
        <v>61</v>
      </c>
    </row>
    <row r="16" spans="1:23" s="1" customFormat="1" ht="16.5" customHeight="1">
      <c r="A16" s="243"/>
      <c r="B16" s="243">
        <v>45</v>
      </c>
      <c r="C16" s="265" t="s">
        <v>141</v>
      </c>
      <c r="D16" s="265" t="s">
        <v>136</v>
      </c>
      <c r="E16" s="23">
        <v>1</v>
      </c>
      <c r="F16" s="174" t="s">
        <v>27</v>
      </c>
      <c r="G16" s="30">
        <v>13</v>
      </c>
      <c r="H16" s="30">
        <v>9</v>
      </c>
      <c r="I16" s="30">
        <v>8</v>
      </c>
      <c r="J16" s="30">
        <v>9</v>
      </c>
      <c r="K16" s="30">
        <v>12</v>
      </c>
      <c r="L16" s="30">
        <v>12</v>
      </c>
      <c r="M16" s="30">
        <v>8</v>
      </c>
      <c r="N16" s="30">
        <v>9</v>
      </c>
      <c r="O16" s="30">
        <v>10</v>
      </c>
      <c r="P16" s="30">
        <v>13</v>
      </c>
      <c r="Q16" s="30">
        <v>3</v>
      </c>
      <c r="R16" s="31"/>
      <c r="S16" s="171">
        <f t="shared" si="0"/>
        <v>106</v>
      </c>
      <c r="T16" s="65"/>
      <c r="U16" s="267">
        <v>8</v>
      </c>
      <c r="V16" s="85">
        <f t="shared" si="1"/>
        <v>30</v>
      </c>
      <c r="W16" s="86" t="s">
        <v>39</v>
      </c>
    </row>
    <row r="17" spans="1:23" s="1" customFormat="1" ht="16.5" customHeight="1">
      <c r="A17" s="264"/>
      <c r="B17" s="264"/>
      <c r="C17" s="266"/>
      <c r="D17" s="242"/>
      <c r="E17" s="23">
        <v>4</v>
      </c>
      <c r="F17" s="176" t="s">
        <v>28</v>
      </c>
      <c r="G17" s="32">
        <v>12</v>
      </c>
      <c r="H17" s="32"/>
      <c r="I17" s="32">
        <v>10</v>
      </c>
      <c r="J17" s="32">
        <v>9</v>
      </c>
      <c r="K17" s="32">
        <v>15</v>
      </c>
      <c r="L17" s="32">
        <v>12</v>
      </c>
      <c r="M17" s="32">
        <v>8</v>
      </c>
      <c r="N17" s="32">
        <v>10</v>
      </c>
      <c r="O17" s="32">
        <v>9</v>
      </c>
      <c r="P17" s="32">
        <v>11</v>
      </c>
      <c r="Q17" s="32"/>
      <c r="R17" s="33"/>
      <c r="S17" s="172">
        <f t="shared" si="0"/>
        <v>96</v>
      </c>
      <c r="T17" s="9">
        <f>IF(E16="",0,(SUM(S16+S17)))</f>
        <v>202</v>
      </c>
      <c r="U17" s="268"/>
      <c r="V17" s="87">
        <f t="shared" si="1"/>
        <v>22</v>
      </c>
      <c r="W17" s="88">
        <f>SUM(V16:V17)</f>
        <v>52</v>
      </c>
    </row>
    <row r="18" spans="1:23" s="1" customFormat="1" ht="16.5" customHeight="1">
      <c r="A18" s="243"/>
      <c r="B18" s="243">
        <v>14</v>
      </c>
      <c r="C18" s="265" t="s">
        <v>79</v>
      </c>
      <c r="D18" s="265" t="s">
        <v>80</v>
      </c>
      <c r="E18" s="23">
        <v>16</v>
      </c>
      <c r="F18" s="18" t="s">
        <v>27</v>
      </c>
      <c r="G18" s="30">
        <v>15</v>
      </c>
      <c r="H18" s="30">
        <v>10</v>
      </c>
      <c r="I18" s="30">
        <v>7</v>
      </c>
      <c r="J18" s="30">
        <v>8</v>
      </c>
      <c r="K18" s="30">
        <v>11</v>
      </c>
      <c r="L18" s="30">
        <v>12</v>
      </c>
      <c r="M18" s="30">
        <v>9</v>
      </c>
      <c r="N18" s="30">
        <v>10</v>
      </c>
      <c r="O18" s="30">
        <v>9</v>
      </c>
      <c r="P18" s="30">
        <v>12</v>
      </c>
      <c r="Q18" s="30">
        <v>3</v>
      </c>
      <c r="R18" s="31"/>
      <c r="S18" s="171">
        <f t="shared" si="0"/>
        <v>106</v>
      </c>
      <c r="T18" s="65"/>
      <c r="U18" s="267">
        <v>9</v>
      </c>
      <c r="V18" s="85">
        <f t="shared" si="1"/>
        <v>32</v>
      </c>
      <c r="W18" s="86" t="s">
        <v>39</v>
      </c>
    </row>
    <row r="19" spans="1:23" s="1" customFormat="1" ht="16.5" customHeight="1">
      <c r="A19" s="264"/>
      <c r="B19" s="264"/>
      <c r="C19" s="266"/>
      <c r="D19" s="242"/>
      <c r="E19" s="23">
        <v>21</v>
      </c>
      <c r="F19" s="20" t="s">
        <v>28</v>
      </c>
      <c r="G19" s="32">
        <v>14</v>
      </c>
      <c r="H19" s="32"/>
      <c r="I19" s="32">
        <v>8</v>
      </c>
      <c r="J19" s="32">
        <v>9</v>
      </c>
      <c r="K19" s="32">
        <v>10</v>
      </c>
      <c r="L19" s="32">
        <v>12</v>
      </c>
      <c r="M19" s="32">
        <v>9</v>
      </c>
      <c r="N19" s="32">
        <v>9</v>
      </c>
      <c r="O19" s="32">
        <v>9</v>
      </c>
      <c r="P19" s="32">
        <v>10</v>
      </c>
      <c r="Q19" s="32"/>
      <c r="R19" s="33"/>
      <c r="S19" s="172">
        <f t="shared" si="0"/>
        <v>90</v>
      </c>
      <c r="T19" s="9">
        <f>IF(E18="",0,(SUM(S18+S19)))</f>
        <v>196</v>
      </c>
      <c r="U19" s="268"/>
      <c r="V19" s="87">
        <f t="shared" si="1"/>
        <v>22</v>
      </c>
      <c r="W19" s="88">
        <f>SUM(V18:V19)</f>
        <v>54</v>
      </c>
    </row>
    <row r="20" spans="1:23" s="1" customFormat="1" ht="16.5" customHeight="1">
      <c r="A20" s="243"/>
      <c r="B20" s="243">
        <v>2</v>
      </c>
      <c r="C20" s="265" t="s">
        <v>73</v>
      </c>
      <c r="D20" s="265" t="s">
        <v>74</v>
      </c>
      <c r="E20" s="23">
        <v>22</v>
      </c>
      <c r="F20" s="18" t="s">
        <v>27</v>
      </c>
      <c r="G20" s="30">
        <v>18</v>
      </c>
      <c r="H20" s="30">
        <v>9</v>
      </c>
      <c r="I20" s="30">
        <v>8</v>
      </c>
      <c r="J20" s="30">
        <v>8</v>
      </c>
      <c r="K20" s="30">
        <v>10</v>
      </c>
      <c r="L20" s="30">
        <v>12</v>
      </c>
      <c r="M20" s="30">
        <v>10</v>
      </c>
      <c r="N20" s="30">
        <v>9</v>
      </c>
      <c r="O20" s="30">
        <v>10</v>
      </c>
      <c r="P20" s="30">
        <v>6</v>
      </c>
      <c r="Q20" s="30">
        <v>3</v>
      </c>
      <c r="R20" s="31"/>
      <c r="S20" s="171">
        <f t="shared" si="0"/>
        <v>103</v>
      </c>
      <c r="T20" s="65"/>
      <c r="U20" s="267">
        <v>10</v>
      </c>
      <c r="V20" s="85">
        <f t="shared" si="1"/>
        <v>35</v>
      </c>
      <c r="W20" s="86" t="s">
        <v>39</v>
      </c>
    </row>
    <row r="21" spans="1:23" s="1" customFormat="1" ht="16.5" customHeight="1">
      <c r="A21" s="264"/>
      <c r="B21" s="264"/>
      <c r="C21" s="266"/>
      <c r="D21" s="242"/>
      <c r="E21" s="23">
        <v>7</v>
      </c>
      <c r="F21" s="20" t="s">
        <v>28</v>
      </c>
      <c r="G21" s="32"/>
      <c r="H21" s="32">
        <v>11</v>
      </c>
      <c r="I21" s="32">
        <v>8</v>
      </c>
      <c r="J21" s="32">
        <v>8</v>
      </c>
      <c r="K21" s="32">
        <v>10</v>
      </c>
      <c r="L21" s="32">
        <v>12</v>
      </c>
      <c r="M21" s="32">
        <v>9</v>
      </c>
      <c r="N21" s="32">
        <v>10</v>
      </c>
      <c r="O21" s="32">
        <v>11</v>
      </c>
      <c r="P21" s="32">
        <v>12</v>
      </c>
      <c r="Q21" s="32"/>
      <c r="R21" s="33"/>
      <c r="S21" s="172">
        <f t="shared" si="0"/>
        <v>91</v>
      </c>
      <c r="T21" s="9">
        <f>IF(E20="",0,(SUM(S20+S21)))</f>
        <v>194</v>
      </c>
      <c r="U21" s="268"/>
      <c r="V21" s="87">
        <f t="shared" si="1"/>
        <v>19</v>
      </c>
      <c r="W21" s="88">
        <f>SUM(V20:V21)</f>
        <v>54</v>
      </c>
    </row>
    <row r="22" spans="1:23" s="1" customFormat="1" ht="16.5" customHeight="1">
      <c r="A22" s="243"/>
      <c r="B22" s="243">
        <v>43</v>
      </c>
      <c r="C22" s="265" t="s">
        <v>141</v>
      </c>
      <c r="D22" s="265" t="s">
        <v>136</v>
      </c>
      <c r="E22" s="23">
        <v>146</v>
      </c>
      <c r="F22" s="174" t="s">
        <v>27</v>
      </c>
      <c r="G22" s="30">
        <v>12</v>
      </c>
      <c r="H22" s="30"/>
      <c r="I22" s="30">
        <v>0</v>
      </c>
      <c r="J22" s="30">
        <v>9</v>
      </c>
      <c r="K22" s="30">
        <v>15</v>
      </c>
      <c r="L22" s="30">
        <v>15</v>
      </c>
      <c r="M22" s="30">
        <v>9</v>
      </c>
      <c r="N22" s="30">
        <v>9</v>
      </c>
      <c r="O22" s="30">
        <v>10</v>
      </c>
      <c r="P22" s="30">
        <v>9</v>
      </c>
      <c r="Q22" s="30"/>
      <c r="R22" s="31"/>
      <c r="S22" s="171">
        <f t="shared" si="0"/>
        <v>88</v>
      </c>
      <c r="T22" s="65"/>
      <c r="U22" s="267">
        <v>11</v>
      </c>
      <c r="V22" s="85">
        <f t="shared" si="1"/>
        <v>12</v>
      </c>
      <c r="W22" s="86" t="s">
        <v>39</v>
      </c>
    </row>
    <row r="23" spans="1:23" s="1" customFormat="1" ht="16.5" customHeight="1">
      <c r="A23" s="264"/>
      <c r="B23" s="264"/>
      <c r="C23" s="266"/>
      <c r="D23" s="242"/>
      <c r="E23" s="23">
        <v>123</v>
      </c>
      <c r="F23" s="176" t="s">
        <v>28</v>
      </c>
      <c r="G23" s="32">
        <v>12</v>
      </c>
      <c r="H23" s="32">
        <v>10</v>
      </c>
      <c r="I23" s="32">
        <v>9</v>
      </c>
      <c r="J23" s="32">
        <v>7</v>
      </c>
      <c r="K23" s="32">
        <v>12</v>
      </c>
      <c r="L23" s="32">
        <v>13</v>
      </c>
      <c r="M23" s="32">
        <v>9</v>
      </c>
      <c r="N23" s="32">
        <v>10</v>
      </c>
      <c r="O23" s="32">
        <v>11</v>
      </c>
      <c r="P23" s="32">
        <v>9</v>
      </c>
      <c r="Q23" s="32">
        <v>3</v>
      </c>
      <c r="R23" s="33"/>
      <c r="S23" s="172">
        <f t="shared" si="0"/>
        <v>105</v>
      </c>
      <c r="T23" s="9">
        <f>IF(E22="",0,(SUM(S22+S23)))</f>
        <v>193</v>
      </c>
      <c r="U23" s="268"/>
      <c r="V23" s="87">
        <f t="shared" si="1"/>
        <v>31</v>
      </c>
      <c r="W23" s="88">
        <f>SUM(V22:V23)</f>
        <v>43</v>
      </c>
    </row>
    <row r="24" spans="1:23" s="1" customFormat="1" ht="17.25" customHeight="1">
      <c r="A24" s="243"/>
      <c r="B24" s="243">
        <v>30</v>
      </c>
      <c r="C24" s="265" t="s">
        <v>151</v>
      </c>
      <c r="D24" s="265" t="s">
        <v>152</v>
      </c>
      <c r="E24" s="23">
        <v>10</v>
      </c>
      <c r="F24" s="18" t="s">
        <v>27</v>
      </c>
      <c r="G24" s="30">
        <v>13</v>
      </c>
      <c r="H24" s="30"/>
      <c r="I24" s="30">
        <v>10</v>
      </c>
      <c r="J24" s="30">
        <v>7</v>
      </c>
      <c r="K24" s="30">
        <v>11</v>
      </c>
      <c r="L24" s="30">
        <v>12</v>
      </c>
      <c r="M24" s="30">
        <v>8</v>
      </c>
      <c r="N24" s="30">
        <v>9</v>
      </c>
      <c r="O24" s="30">
        <v>10</v>
      </c>
      <c r="P24" s="30">
        <v>11</v>
      </c>
      <c r="Q24" s="30"/>
      <c r="R24" s="31"/>
      <c r="S24" s="171">
        <f t="shared" si="0"/>
        <v>91</v>
      </c>
      <c r="T24" s="65"/>
      <c r="U24" s="267">
        <v>12</v>
      </c>
      <c r="V24" s="85">
        <f t="shared" si="1"/>
        <v>23</v>
      </c>
      <c r="W24" s="86" t="s">
        <v>39</v>
      </c>
    </row>
    <row r="25" spans="1:23" s="1" customFormat="1" ht="16.5" customHeight="1">
      <c r="A25" s="264"/>
      <c r="B25" s="264"/>
      <c r="C25" s="266"/>
      <c r="D25" s="242"/>
      <c r="E25" s="23">
        <v>56</v>
      </c>
      <c r="F25" s="20" t="s">
        <v>28</v>
      </c>
      <c r="G25" s="32">
        <v>15</v>
      </c>
      <c r="H25" s="32"/>
      <c r="I25" s="32">
        <v>9</v>
      </c>
      <c r="J25" s="32">
        <v>9</v>
      </c>
      <c r="K25" s="32">
        <v>12</v>
      </c>
      <c r="L25" s="32">
        <v>13</v>
      </c>
      <c r="M25" s="32">
        <v>9</v>
      </c>
      <c r="N25" s="32">
        <v>10</v>
      </c>
      <c r="O25" s="32">
        <v>11</v>
      </c>
      <c r="P25" s="32">
        <v>12</v>
      </c>
      <c r="Q25" s="32"/>
      <c r="R25" s="33"/>
      <c r="S25" s="172">
        <f t="shared" si="0"/>
        <v>100</v>
      </c>
      <c r="T25" s="9">
        <f>IF(E24="",0,(SUM(S24+S25)))</f>
        <v>191</v>
      </c>
      <c r="U25" s="268"/>
      <c r="V25" s="87">
        <f t="shared" si="1"/>
        <v>24</v>
      </c>
      <c r="W25" s="88">
        <f>SUM(V24:V25)</f>
        <v>47</v>
      </c>
    </row>
    <row r="26" spans="1:23" s="1" customFormat="1" ht="16.5" customHeight="1">
      <c r="A26" s="243"/>
      <c r="B26" s="243">
        <v>19</v>
      </c>
      <c r="C26" s="265" t="s">
        <v>77</v>
      </c>
      <c r="D26" s="265" t="s">
        <v>78</v>
      </c>
      <c r="E26" s="23">
        <v>72</v>
      </c>
      <c r="F26" s="18" t="s">
        <v>27</v>
      </c>
      <c r="G26" s="30">
        <v>16</v>
      </c>
      <c r="H26" s="30">
        <v>9</v>
      </c>
      <c r="I26" s="30">
        <v>6</v>
      </c>
      <c r="J26" s="30">
        <v>8</v>
      </c>
      <c r="K26" s="30">
        <v>10</v>
      </c>
      <c r="L26" s="30">
        <v>10</v>
      </c>
      <c r="M26" s="30">
        <v>9</v>
      </c>
      <c r="N26" s="30">
        <v>8</v>
      </c>
      <c r="O26" s="30">
        <v>10</v>
      </c>
      <c r="P26" s="30">
        <v>6</v>
      </c>
      <c r="Q26" s="30"/>
      <c r="R26" s="31"/>
      <c r="S26" s="171">
        <f t="shared" si="0"/>
        <v>92</v>
      </c>
      <c r="T26" s="65"/>
      <c r="U26" s="267">
        <v>13</v>
      </c>
      <c r="V26" s="85">
        <f t="shared" si="1"/>
        <v>31</v>
      </c>
      <c r="W26" s="86" t="s">
        <v>39</v>
      </c>
    </row>
    <row r="27" spans="1:23" s="1" customFormat="1" ht="16.5" customHeight="1">
      <c r="A27" s="264"/>
      <c r="B27" s="264"/>
      <c r="C27" s="266"/>
      <c r="D27" s="242"/>
      <c r="E27" s="23">
        <v>38</v>
      </c>
      <c r="F27" s="20" t="s">
        <v>28</v>
      </c>
      <c r="G27" s="32">
        <v>13</v>
      </c>
      <c r="H27" s="32">
        <v>11</v>
      </c>
      <c r="I27" s="32">
        <v>7</v>
      </c>
      <c r="J27" s="32">
        <v>8</v>
      </c>
      <c r="K27" s="32">
        <v>12</v>
      </c>
      <c r="L27" s="32">
        <v>10</v>
      </c>
      <c r="M27" s="32">
        <v>8</v>
      </c>
      <c r="N27" s="32">
        <v>9</v>
      </c>
      <c r="O27" s="32">
        <v>9</v>
      </c>
      <c r="P27" s="32">
        <v>11</v>
      </c>
      <c r="Q27" s="32"/>
      <c r="R27" s="33"/>
      <c r="S27" s="172">
        <f t="shared" si="0"/>
        <v>98</v>
      </c>
      <c r="T27" s="9">
        <f>IF(E26="",0,(SUM(S26+S27)))</f>
        <v>190</v>
      </c>
      <c r="U27" s="268"/>
      <c r="V27" s="87">
        <f t="shared" si="1"/>
        <v>31</v>
      </c>
      <c r="W27" s="88">
        <f>SUM(V26:V27)</f>
        <v>62</v>
      </c>
    </row>
    <row r="28" spans="1:23" s="1" customFormat="1" ht="16.5" customHeight="1">
      <c r="A28" s="243"/>
      <c r="B28" s="243">
        <v>28</v>
      </c>
      <c r="C28" s="265" t="s">
        <v>151</v>
      </c>
      <c r="D28" s="265" t="s">
        <v>152</v>
      </c>
      <c r="E28" s="23">
        <v>52</v>
      </c>
      <c r="F28" s="18" t="s">
        <v>27</v>
      </c>
      <c r="G28" s="30">
        <v>18</v>
      </c>
      <c r="H28" s="30"/>
      <c r="I28" s="30">
        <v>8</v>
      </c>
      <c r="J28" s="30">
        <v>8</v>
      </c>
      <c r="K28" s="30">
        <v>16</v>
      </c>
      <c r="L28" s="30">
        <v>12</v>
      </c>
      <c r="M28" s="30">
        <v>9</v>
      </c>
      <c r="N28" s="30">
        <v>9</v>
      </c>
      <c r="O28" s="30">
        <v>10</v>
      </c>
      <c r="P28" s="30">
        <v>12</v>
      </c>
      <c r="Q28" s="30"/>
      <c r="R28" s="31"/>
      <c r="S28" s="171">
        <f t="shared" si="0"/>
        <v>102</v>
      </c>
      <c r="T28" s="65"/>
      <c r="U28" s="267">
        <v>14</v>
      </c>
      <c r="V28" s="85">
        <f t="shared" si="1"/>
        <v>26</v>
      </c>
      <c r="W28" s="86" t="s">
        <v>39</v>
      </c>
    </row>
    <row r="29" spans="1:23" s="1" customFormat="1" ht="16.5" customHeight="1">
      <c r="A29" s="264"/>
      <c r="B29" s="264"/>
      <c r="C29" s="266"/>
      <c r="D29" s="242"/>
      <c r="E29" s="23">
        <v>6</v>
      </c>
      <c r="F29" s="20" t="s">
        <v>28</v>
      </c>
      <c r="G29" s="32">
        <v>12</v>
      </c>
      <c r="H29" s="32"/>
      <c r="I29" s="32">
        <v>9</v>
      </c>
      <c r="J29" s="32">
        <v>7</v>
      </c>
      <c r="K29" s="32">
        <v>12</v>
      </c>
      <c r="L29" s="32">
        <v>10</v>
      </c>
      <c r="M29" s="32">
        <v>8</v>
      </c>
      <c r="N29" s="32">
        <v>9</v>
      </c>
      <c r="O29" s="32">
        <v>9</v>
      </c>
      <c r="P29" s="32">
        <v>10</v>
      </c>
      <c r="Q29" s="32"/>
      <c r="R29" s="33"/>
      <c r="S29" s="172">
        <f t="shared" si="0"/>
        <v>86</v>
      </c>
      <c r="T29" s="9">
        <f>IF(E28="",0,(SUM(S28+S29)))</f>
        <v>188</v>
      </c>
      <c r="U29" s="268"/>
      <c r="V29" s="87">
        <f t="shared" si="1"/>
        <v>21</v>
      </c>
      <c r="W29" s="88">
        <f>SUM(V28:V29)</f>
        <v>47</v>
      </c>
    </row>
    <row r="30" spans="1:23" s="1" customFormat="1" ht="16.5" customHeight="1">
      <c r="A30" s="243"/>
      <c r="B30" s="243">
        <v>18</v>
      </c>
      <c r="C30" s="265" t="s">
        <v>77</v>
      </c>
      <c r="D30" s="265" t="s">
        <v>78</v>
      </c>
      <c r="E30" s="23">
        <v>46</v>
      </c>
      <c r="F30" s="18" t="s">
        <v>27</v>
      </c>
      <c r="G30" s="30">
        <v>13</v>
      </c>
      <c r="H30" s="30">
        <v>10</v>
      </c>
      <c r="I30" s="30"/>
      <c r="J30" s="30">
        <v>9</v>
      </c>
      <c r="K30" s="30"/>
      <c r="L30" s="30">
        <v>12</v>
      </c>
      <c r="M30" s="30">
        <v>9</v>
      </c>
      <c r="N30" s="30">
        <v>10</v>
      </c>
      <c r="O30" s="30">
        <v>9</v>
      </c>
      <c r="P30" s="30">
        <v>9</v>
      </c>
      <c r="Q30" s="30"/>
      <c r="R30" s="31"/>
      <c r="S30" s="171">
        <f t="shared" si="0"/>
        <v>81</v>
      </c>
      <c r="T30" s="65"/>
      <c r="U30" s="267">
        <v>15</v>
      </c>
      <c r="V30" s="85">
        <f t="shared" si="1"/>
        <v>23</v>
      </c>
      <c r="W30" s="86" t="s">
        <v>39</v>
      </c>
    </row>
    <row r="31" spans="1:23" s="1" customFormat="1" ht="16.5" customHeight="1">
      <c r="A31" s="264"/>
      <c r="B31" s="264"/>
      <c r="C31" s="266"/>
      <c r="D31" s="242"/>
      <c r="E31" s="23">
        <v>41</v>
      </c>
      <c r="F31" s="20" t="s">
        <v>28</v>
      </c>
      <c r="G31" s="32">
        <v>16</v>
      </c>
      <c r="H31" s="32">
        <v>11</v>
      </c>
      <c r="I31" s="32">
        <v>6</v>
      </c>
      <c r="J31" s="32">
        <v>9</v>
      </c>
      <c r="K31" s="32">
        <v>9</v>
      </c>
      <c r="L31" s="32">
        <v>12</v>
      </c>
      <c r="M31" s="32">
        <v>9</v>
      </c>
      <c r="N31" s="32">
        <v>10</v>
      </c>
      <c r="O31" s="32">
        <v>11</v>
      </c>
      <c r="P31" s="32">
        <v>9</v>
      </c>
      <c r="Q31" s="32">
        <v>3</v>
      </c>
      <c r="R31" s="33"/>
      <c r="S31" s="172">
        <f t="shared" si="0"/>
        <v>105</v>
      </c>
      <c r="T31" s="9">
        <f>IF(E30="",0,(SUM(S30+S31)))</f>
        <v>186</v>
      </c>
      <c r="U31" s="268"/>
      <c r="V31" s="87">
        <f t="shared" si="1"/>
        <v>33</v>
      </c>
      <c r="W31" s="88">
        <f>SUM(V30:V31)</f>
        <v>56</v>
      </c>
    </row>
    <row r="32" spans="1:23" s="1" customFormat="1" ht="16.5" customHeight="1">
      <c r="A32" s="243"/>
      <c r="B32" s="243">
        <v>9</v>
      </c>
      <c r="C32" s="265" t="s">
        <v>86</v>
      </c>
      <c r="D32" s="265" t="s">
        <v>87</v>
      </c>
      <c r="E32" s="23">
        <v>73</v>
      </c>
      <c r="F32" s="174" t="s">
        <v>27</v>
      </c>
      <c r="G32" s="30">
        <v>14</v>
      </c>
      <c r="H32" s="30">
        <v>9</v>
      </c>
      <c r="I32" s="30">
        <v>7</v>
      </c>
      <c r="J32" s="30">
        <v>8</v>
      </c>
      <c r="K32" s="30">
        <v>9</v>
      </c>
      <c r="L32" s="30">
        <v>12</v>
      </c>
      <c r="M32" s="30">
        <v>9</v>
      </c>
      <c r="N32" s="30">
        <v>10</v>
      </c>
      <c r="O32" s="30">
        <v>9</v>
      </c>
      <c r="P32" s="30">
        <v>9</v>
      </c>
      <c r="Q32" s="30"/>
      <c r="R32" s="31"/>
      <c r="S32" s="171">
        <f t="shared" si="0"/>
        <v>96</v>
      </c>
      <c r="T32" s="65"/>
      <c r="U32" s="267">
        <v>16</v>
      </c>
      <c r="V32" s="85">
        <f t="shared" si="1"/>
        <v>30</v>
      </c>
      <c r="W32" s="86" t="s">
        <v>39</v>
      </c>
    </row>
    <row r="33" spans="1:23" s="1" customFormat="1" ht="16.5" customHeight="1">
      <c r="A33" s="264"/>
      <c r="B33" s="264"/>
      <c r="C33" s="273"/>
      <c r="D33" s="242"/>
      <c r="E33" s="23">
        <v>83</v>
      </c>
      <c r="F33" s="176" t="s">
        <v>28</v>
      </c>
      <c r="G33" s="32">
        <v>12</v>
      </c>
      <c r="H33" s="32">
        <v>11</v>
      </c>
      <c r="I33" s="32">
        <v>8</v>
      </c>
      <c r="J33" s="32">
        <v>9</v>
      </c>
      <c r="K33" s="32"/>
      <c r="L33" s="32">
        <v>12</v>
      </c>
      <c r="M33" s="32">
        <v>9</v>
      </c>
      <c r="N33" s="32">
        <v>9</v>
      </c>
      <c r="O33" s="32">
        <v>10</v>
      </c>
      <c r="P33" s="32">
        <v>10</v>
      </c>
      <c r="Q33" s="32"/>
      <c r="R33" s="33"/>
      <c r="S33" s="172">
        <f t="shared" si="0"/>
        <v>90</v>
      </c>
      <c r="T33" s="9">
        <f>IF(E32="",0,(SUM(S32+S33)))</f>
        <v>186</v>
      </c>
      <c r="U33" s="268"/>
      <c r="V33" s="87">
        <f t="shared" si="1"/>
        <v>31</v>
      </c>
      <c r="W33" s="88">
        <f>SUM(V32:V33)</f>
        <v>61</v>
      </c>
    </row>
    <row r="34" spans="1:23" s="1" customFormat="1" ht="16.5" customHeight="1">
      <c r="A34" s="243"/>
      <c r="B34" s="243">
        <v>40</v>
      </c>
      <c r="C34" s="265" t="s">
        <v>158</v>
      </c>
      <c r="D34" s="265" t="s">
        <v>159</v>
      </c>
      <c r="E34" s="23">
        <v>68</v>
      </c>
      <c r="F34" s="18" t="s">
        <v>27</v>
      </c>
      <c r="G34" s="30">
        <v>15</v>
      </c>
      <c r="H34" s="30"/>
      <c r="I34" s="30">
        <v>8</v>
      </c>
      <c r="J34" s="30">
        <v>7</v>
      </c>
      <c r="K34" s="30">
        <v>12</v>
      </c>
      <c r="L34" s="30">
        <v>15</v>
      </c>
      <c r="M34" s="30">
        <v>8</v>
      </c>
      <c r="N34" s="30">
        <v>9</v>
      </c>
      <c r="O34" s="30">
        <v>9</v>
      </c>
      <c r="P34" s="30">
        <v>10</v>
      </c>
      <c r="Q34" s="30"/>
      <c r="R34" s="31"/>
      <c r="S34" s="171">
        <f aca="true" t="shared" si="2" ref="S34:S65">IF(E34="","",SUM(G34:Q34)-(R34))</f>
        <v>93</v>
      </c>
      <c r="T34" s="65"/>
      <c r="U34" s="267">
        <v>17</v>
      </c>
      <c r="V34" s="85">
        <f aca="true" t="shared" si="3" ref="V34:V65">SUM(G34:I34)</f>
        <v>23</v>
      </c>
      <c r="W34" s="86" t="s">
        <v>39</v>
      </c>
    </row>
    <row r="35" spans="1:23" s="1" customFormat="1" ht="16.5" customHeight="1">
      <c r="A35" s="264"/>
      <c r="B35" s="264"/>
      <c r="C35" s="266"/>
      <c r="D35" s="242"/>
      <c r="E35" s="23">
        <v>72</v>
      </c>
      <c r="F35" s="20" t="s">
        <v>28</v>
      </c>
      <c r="G35" s="32">
        <v>15</v>
      </c>
      <c r="H35" s="32"/>
      <c r="I35" s="32">
        <v>9</v>
      </c>
      <c r="J35" s="32">
        <v>8</v>
      </c>
      <c r="K35" s="32">
        <v>10</v>
      </c>
      <c r="L35" s="32">
        <v>12</v>
      </c>
      <c r="M35" s="32">
        <v>9</v>
      </c>
      <c r="N35" s="32">
        <v>9</v>
      </c>
      <c r="O35" s="32">
        <v>9</v>
      </c>
      <c r="P35" s="32">
        <v>10</v>
      </c>
      <c r="Q35" s="32"/>
      <c r="R35" s="33"/>
      <c r="S35" s="172">
        <f t="shared" si="2"/>
        <v>91</v>
      </c>
      <c r="T35" s="9">
        <f>IF(E34="",0,(SUM(S34+S35)))</f>
        <v>184</v>
      </c>
      <c r="U35" s="268"/>
      <c r="V35" s="87">
        <f t="shared" si="3"/>
        <v>24</v>
      </c>
      <c r="W35" s="88">
        <f>SUM(V34:V35)</f>
        <v>47</v>
      </c>
    </row>
    <row r="36" spans="1:23" s="1" customFormat="1" ht="16.5" customHeight="1">
      <c r="A36" s="243"/>
      <c r="B36" s="243">
        <v>37</v>
      </c>
      <c r="C36" s="265" t="s">
        <v>158</v>
      </c>
      <c r="D36" s="265" t="s">
        <v>159</v>
      </c>
      <c r="E36" s="23">
        <v>17</v>
      </c>
      <c r="F36" s="18" t="s">
        <v>27</v>
      </c>
      <c r="G36" s="30">
        <v>17</v>
      </c>
      <c r="H36" s="30"/>
      <c r="I36" s="30">
        <v>8</v>
      </c>
      <c r="J36" s="30">
        <v>7</v>
      </c>
      <c r="K36" s="30">
        <v>9</v>
      </c>
      <c r="L36" s="30">
        <v>12</v>
      </c>
      <c r="M36" s="30">
        <v>10</v>
      </c>
      <c r="N36" s="30">
        <v>9</v>
      </c>
      <c r="O36" s="30">
        <v>10</v>
      </c>
      <c r="P36" s="30">
        <v>9</v>
      </c>
      <c r="Q36" s="30"/>
      <c r="R36" s="31"/>
      <c r="S36" s="171">
        <f t="shared" si="2"/>
        <v>91</v>
      </c>
      <c r="T36" s="65"/>
      <c r="U36" s="267">
        <v>18</v>
      </c>
      <c r="V36" s="85">
        <f t="shared" si="3"/>
        <v>25</v>
      </c>
      <c r="W36" s="86" t="s">
        <v>39</v>
      </c>
    </row>
    <row r="37" spans="1:23" s="1" customFormat="1" ht="16.5" customHeight="1">
      <c r="A37" s="264"/>
      <c r="B37" s="264"/>
      <c r="C37" s="266"/>
      <c r="D37" s="242"/>
      <c r="E37" s="23">
        <v>12</v>
      </c>
      <c r="F37" s="20" t="s">
        <v>28</v>
      </c>
      <c r="G37" s="32">
        <v>19</v>
      </c>
      <c r="H37" s="32"/>
      <c r="I37" s="32"/>
      <c r="J37" s="32">
        <v>7</v>
      </c>
      <c r="K37" s="32">
        <v>15</v>
      </c>
      <c r="L37" s="32">
        <v>12</v>
      </c>
      <c r="M37" s="32">
        <v>9</v>
      </c>
      <c r="N37" s="32">
        <v>9</v>
      </c>
      <c r="O37" s="32">
        <v>10</v>
      </c>
      <c r="P37" s="32">
        <v>11</v>
      </c>
      <c r="Q37" s="32"/>
      <c r="R37" s="33"/>
      <c r="S37" s="172">
        <f t="shared" si="2"/>
        <v>92</v>
      </c>
      <c r="T37" s="16">
        <f>IF(E36="",0,(SUM(S36+S37)))</f>
        <v>183</v>
      </c>
      <c r="U37" s="268"/>
      <c r="V37" s="87">
        <f t="shared" si="3"/>
        <v>19</v>
      </c>
      <c r="W37" s="88">
        <f>SUM(V36:V37)</f>
        <v>44</v>
      </c>
    </row>
    <row r="38" spans="1:23" s="1" customFormat="1" ht="16.5" customHeight="1">
      <c r="A38" s="243"/>
      <c r="B38" s="243">
        <v>41</v>
      </c>
      <c r="C38" s="265" t="s">
        <v>141</v>
      </c>
      <c r="D38" s="265" t="s">
        <v>136</v>
      </c>
      <c r="E38" s="23">
        <v>34</v>
      </c>
      <c r="F38" s="174" t="s">
        <v>27</v>
      </c>
      <c r="G38" s="30"/>
      <c r="H38" s="30">
        <v>10</v>
      </c>
      <c r="I38" s="30">
        <v>9</v>
      </c>
      <c r="J38" s="30">
        <v>8</v>
      </c>
      <c r="K38" s="30">
        <v>15</v>
      </c>
      <c r="L38" s="30">
        <v>15</v>
      </c>
      <c r="M38" s="30">
        <v>8</v>
      </c>
      <c r="N38" s="30">
        <v>10</v>
      </c>
      <c r="O38" s="30">
        <v>10</v>
      </c>
      <c r="P38" s="30">
        <v>9</v>
      </c>
      <c r="Q38" s="30"/>
      <c r="R38" s="31"/>
      <c r="S38" s="171">
        <f t="shared" si="2"/>
        <v>94</v>
      </c>
      <c r="T38" s="65"/>
      <c r="U38" s="267">
        <v>19</v>
      </c>
      <c r="V38" s="85">
        <f t="shared" si="3"/>
        <v>19</v>
      </c>
      <c r="W38" s="86" t="s">
        <v>39</v>
      </c>
    </row>
    <row r="39" spans="1:23" s="1" customFormat="1" ht="16.5" customHeight="1">
      <c r="A39" s="264"/>
      <c r="B39" s="264"/>
      <c r="C39" s="266"/>
      <c r="D39" s="242"/>
      <c r="E39" s="23">
        <v>77</v>
      </c>
      <c r="F39" s="176" t="s">
        <v>28</v>
      </c>
      <c r="G39" s="32">
        <v>12</v>
      </c>
      <c r="H39" s="32"/>
      <c r="I39" s="32">
        <v>8</v>
      </c>
      <c r="J39" s="32">
        <v>8</v>
      </c>
      <c r="K39" s="32">
        <v>10</v>
      </c>
      <c r="L39" s="32">
        <v>15</v>
      </c>
      <c r="M39" s="32">
        <v>9</v>
      </c>
      <c r="N39" s="32">
        <v>9</v>
      </c>
      <c r="O39" s="32">
        <v>9</v>
      </c>
      <c r="P39" s="32">
        <v>9</v>
      </c>
      <c r="Q39" s="32"/>
      <c r="R39" s="33"/>
      <c r="S39" s="172">
        <f t="shared" si="2"/>
        <v>89</v>
      </c>
      <c r="T39" s="9">
        <f>IF(E38="",0,(SUM(S38+S39)+T38))</f>
        <v>183</v>
      </c>
      <c r="U39" s="268"/>
      <c r="V39" s="87">
        <f t="shared" si="3"/>
        <v>20</v>
      </c>
      <c r="W39" s="88">
        <f>SUM(V38:V39)</f>
        <v>39</v>
      </c>
    </row>
    <row r="40" spans="1:23" s="1" customFormat="1" ht="16.5" customHeight="1">
      <c r="A40" s="243"/>
      <c r="B40" s="243">
        <v>46</v>
      </c>
      <c r="C40" s="265" t="s">
        <v>141</v>
      </c>
      <c r="D40" s="265" t="s">
        <v>136</v>
      </c>
      <c r="E40" s="23">
        <v>16</v>
      </c>
      <c r="F40" s="174" t="s">
        <v>27</v>
      </c>
      <c r="G40" s="30"/>
      <c r="H40" s="30">
        <v>9</v>
      </c>
      <c r="I40" s="30">
        <v>8</v>
      </c>
      <c r="J40" s="30">
        <v>7</v>
      </c>
      <c r="K40" s="30">
        <v>16</v>
      </c>
      <c r="L40" s="30">
        <v>12</v>
      </c>
      <c r="M40" s="30">
        <v>8</v>
      </c>
      <c r="N40" s="30">
        <v>9</v>
      </c>
      <c r="O40" s="30">
        <v>10</v>
      </c>
      <c r="P40" s="30">
        <v>9</v>
      </c>
      <c r="Q40" s="30"/>
      <c r="R40" s="31"/>
      <c r="S40" s="171">
        <f t="shared" si="2"/>
        <v>88</v>
      </c>
      <c r="T40" s="65"/>
      <c r="U40" s="267">
        <v>20</v>
      </c>
      <c r="V40" s="85">
        <f t="shared" si="3"/>
        <v>17</v>
      </c>
      <c r="W40" s="86" t="s">
        <v>39</v>
      </c>
    </row>
    <row r="41" spans="1:23" s="1" customFormat="1" ht="16.5" customHeight="1">
      <c r="A41" s="264"/>
      <c r="B41" s="264"/>
      <c r="C41" s="266"/>
      <c r="D41" s="242"/>
      <c r="E41" s="23">
        <v>6</v>
      </c>
      <c r="F41" s="176" t="s">
        <v>28</v>
      </c>
      <c r="G41" s="32">
        <v>12</v>
      </c>
      <c r="H41" s="32"/>
      <c r="I41" s="32">
        <v>9</v>
      </c>
      <c r="J41" s="32">
        <v>8</v>
      </c>
      <c r="K41" s="32">
        <v>15</v>
      </c>
      <c r="L41" s="32">
        <v>12</v>
      </c>
      <c r="M41" s="32">
        <v>9</v>
      </c>
      <c r="N41" s="32">
        <v>10</v>
      </c>
      <c r="O41" s="32">
        <v>9</v>
      </c>
      <c r="P41" s="32">
        <v>10</v>
      </c>
      <c r="Q41" s="32"/>
      <c r="R41" s="33"/>
      <c r="S41" s="172">
        <f t="shared" si="2"/>
        <v>94</v>
      </c>
      <c r="T41" s="11">
        <f>IF(E40="",0,(SUM(S40+S41)))</f>
        <v>182</v>
      </c>
      <c r="U41" s="268"/>
      <c r="V41" s="87">
        <f t="shared" si="3"/>
        <v>21</v>
      </c>
      <c r="W41" s="88">
        <f>SUM(V40:V41)</f>
        <v>38</v>
      </c>
    </row>
    <row r="42" spans="1:23" ht="16.5" customHeight="1">
      <c r="A42" s="269"/>
      <c r="B42" s="243">
        <v>48</v>
      </c>
      <c r="C42" s="265" t="s">
        <v>170</v>
      </c>
      <c r="D42" s="265" t="s">
        <v>171</v>
      </c>
      <c r="E42" s="23">
        <v>16</v>
      </c>
      <c r="F42" s="174" t="s">
        <v>27</v>
      </c>
      <c r="G42" s="30">
        <v>12</v>
      </c>
      <c r="H42" s="30">
        <v>10</v>
      </c>
      <c r="I42" s="30">
        <v>8</v>
      </c>
      <c r="J42" s="30">
        <v>8</v>
      </c>
      <c r="K42" s="30">
        <v>10</v>
      </c>
      <c r="L42" s="30">
        <v>12</v>
      </c>
      <c r="M42" s="30">
        <v>9</v>
      </c>
      <c r="N42" s="30">
        <v>9</v>
      </c>
      <c r="O42" s="30">
        <v>10</v>
      </c>
      <c r="P42" s="30">
        <v>9</v>
      </c>
      <c r="Q42" s="30"/>
      <c r="R42" s="31"/>
      <c r="S42" s="171">
        <f t="shared" si="2"/>
        <v>97</v>
      </c>
      <c r="T42" s="65"/>
      <c r="U42" s="267">
        <v>21</v>
      </c>
      <c r="V42" s="85">
        <f t="shared" si="3"/>
        <v>30</v>
      </c>
      <c r="W42" s="86" t="s">
        <v>39</v>
      </c>
    </row>
    <row r="43" spans="1:23" ht="16.5" customHeight="1">
      <c r="A43" s="270"/>
      <c r="B43" s="264"/>
      <c r="C43" s="266"/>
      <c r="D43" s="242"/>
      <c r="E43" s="23">
        <v>33</v>
      </c>
      <c r="F43" s="176" t="s">
        <v>28</v>
      </c>
      <c r="G43" s="32"/>
      <c r="H43" s="32">
        <v>10</v>
      </c>
      <c r="I43" s="32">
        <v>8</v>
      </c>
      <c r="J43" s="32">
        <v>7</v>
      </c>
      <c r="K43" s="32">
        <v>9</v>
      </c>
      <c r="L43" s="32">
        <v>13</v>
      </c>
      <c r="M43" s="32">
        <v>9</v>
      </c>
      <c r="N43" s="32">
        <v>9</v>
      </c>
      <c r="O43" s="32">
        <v>10</v>
      </c>
      <c r="P43" s="32">
        <v>8</v>
      </c>
      <c r="Q43" s="32"/>
      <c r="R43" s="33"/>
      <c r="S43" s="172">
        <f t="shared" si="2"/>
        <v>83</v>
      </c>
      <c r="T43" s="9">
        <f>IF(E42="",0,(SUM(S42+S43)))</f>
        <v>180</v>
      </c>
      <c r="U43" s="268"/>
      <c r="V43" s="87">
        <f t="shared" si="3"/>
        <v>18</v>
      </c>
      <c r="W43" s="88">
        <f>SUM(V42:V43)</f>
        <v>48</v>
      </c>
    </row>
    <row r="44" spans="1:23" s="1" customFormat="1" ht="16.5" customHeight="1">
      <c r="A44" s="243"/>
      <c r="B44" s="243">
        <v>12</v>
      </c>
      <c r="C44" s="265" t="s">
        <v>79</v>
      </c>
      <c r="D44" s="265" t="s">
        <v>80</v>
      </c>
      <c r="E44" s="23">
        <v>12</v>
      </c>
      <c r="F44" s="18" t="s">
        <v>27</v>
      </c>
      <c r="G44" s="30">
        <v>16</v>
      </c>
      <c r="H44" s="30">
        <v>9</v>
      </c>
      <c r="I44" s="30">
        <v>7</v>
      </c>
      <c r="J44" s="30">
        <v>8</v>
      </c>
      <c r="K44" s="30">
        <v>14</v>
      </c>
      <c r="L44" s="30">
        <v>10</v>
      </c>
      <c r="M44" s="30">
        <v>10</v>
      </c>
      <c r="N44" s="30">
        <v>9</v>
      </c>
      <c r="O44" s="30">
        <v>10</v>
      </c>
      <c r="P44" s="30">
        <v>8</v>
      </c>
      <c r="Q44" s="30">
        <v>3</v>
      </c>
      <c r="R44" s="31"/>
      <c r="S44" s="171">
        <f t="shared" si="2"/>
        <v>104</v>
      </c>
      <c r="T44" s="65"/>
      <c r="U44" s="267">
        <v>22</v>
      </c>
      <c r="V44" s="85">
        <f t="shared" si="3"/>
        <v>32</v>
      </c>
      <c r="W44" s="86" t="s">
        <v>39</v>
      </c>
    </row>
    <row r="45" spans="1:23" s="1" customFormat="1" ht="16.5" customHeight="1">
      <c r="A45" s="264"/>
      <c r="B45" s="264"/>
      <c r="C45" s="266"/>
      <c r="D45" s="242"/>
      <c r="E45" s="23">
        <v>211</v>
      </c>
      <c r="F45" s="20" t="s">
        <v>28</v>
      </c>
      <c r="G45" s="32">
        <v>15</v>
      </c>
      <c r="H45" s="32"/>
      <c r="I45" s="32"/>
      <c r="J45" s="32">
        <v>7</v>
      </c>
      <c r="K45" s="32">
        <v>10</v>
      </c>
      <c r="L45" s="32">
        <v>9</v>
      </c>
      <c r="M45" s="32">
        <v>9</v>
      </c>
      <c r="N45" s="32">
        <v>8</v>
      </c>
      <c r="O45" s="32">
        <v>9</v>
      </c>
      <c r="P45" s="32">
        <v>7</v>
      </c>
      <c r="Q45" s="32"/>
      <c r="R45" s="33"/>
      <c r="S45" s="172">
        <f t="shared" si="2"/>
        <v>74</v>
      </c>
      <c r="T45" s="9">
        <f>IF(E44="",0,(SUM(S44+S45)))</f>
        <v>178</v>
      </c>
      <c r="U45" s="268"/>
      <c r="V45" s="87">
        <f t="shared" si="3"/>
        <v>15</v>
      </c>
      <c r="W45" s="88">
        <f>SUM(V44:V45)</f>
        <v>47</v>
      </c>
    </row>
    <row r="46" spans="1:23" s="1" customFormat="1" ht="16.5" customHeight="1">
      <c r="A46" s="243"/>
      <c r="B46" s="243">
        <v>39</v>
      </c>
      <c r="C46" s="265" t="s">
        <v>158</v>
      </c>
      <c r="D46" s="265" t="s">
        <v>159</v>
      </c>
      <c r="E46" s="23">
        <v>38</v>
      </c>
      <c r="F46" s="18" t="s">
        <v>27</v>
      </c>
      <c r="G46" s="30">
        <v>18</v>
      </c>
      <c r="H46" s="30"/>
      <c r="I46" s="30">
        <v>9</v>
      </c>
      <c r="J46" s="30">
        <v>8</v>
      </c>
      <c r="K46" s="30">
        <v>9</v>
      </c>
      <c r="L46" s="30">
        <v>13</v>
      </c>
      <c r="M46" s="30">
        <v>8</v>
      </c>
      <c r="N46" s="30">
        <v>9</v>
      </c>
      <c r="O46" s="30">
        <v>9</v>
      </c>
      <c r="P46" s="30">
        <v>9</v>
      </c>
      <c r="Q46" s="30"/>
      <c r="R46" s="31"/>
      <c r="S46" s="171">
        <f t="shared" si="2"/>
        <v>92</v>
      </c>
      <c r="T46" s="65"/>
      <c r="U46" s="267">
        <v>23</v>
      </c>
      <c r="V46" s="85">
        <f t="shared" si="3"/>
        <v>27</v>
      </c>
      <c r="W46" s="86" t="s">
        <v>39</v>
      </c>
    </row>
    <row r="47" spans="1:23" s="1" customFormat="1" ht="16.5" customHeight="1">
      <c r="A47" s="264"/>
      <c r="B47" s="264"/>
      <c r="C47" s="266"/>
      <c r="D47" s="242"/>
      <c r="E47" s="23">
        <v>76</v>
      </c>
      <c r="F47" s="20" t="s">
        <v>28</v>
      </c>
      <c r="G47" s="32">
        <v>15</v>
      </c>
      <c r="H47" s="32"/>
      <c r="I47" s="32">
        <v>8</v>
      </c>
      <c r="J47" s="32">
        <v>8</v>
      </c>
      <c r="K47" s="32"/>
      <c r="L47" s="32">
        <v>15</v>
      </c>
      <c r="M47" s="32">
        <v>9</v>
      </c>
      <c r="N47" s="32">
        <v>9</v>
      </c>
      <c r="O47" s="32">
        <v>9</v>
      </c>
      <c r="P47" s="32">
        <v>12</v>
      </c>
      <c r="Q47" s="32"/>
      <c r="R47" s="33"/>
      <c r="S47" s="172">
        <f t="shared" si="2"/>
        <v>85</v>
      </c>
      <c r="T47" s="9">
        <f>IF(E46="",0,(SUM(S46+S47)))</f>
        <v>177</v>
      </c>
      <c r="U47" s="268"/>
      <c r="V47" s="87">
        <f t="shared" si="3"/>
        <v>23</v>
      </c>
      <c r="W47" s="88">
        <f>SUM(V46:V47)</f>
        <v>50</v>
      </c>
    </row>
    <row r="48" spans="1:23" s="1" customFormat="1" ht="16.5" customHeight="1">
      <c r="A48" s="243"/>
      <c r="B48" s="243">
        <v>6</v>
      </c>
      <c r="C48" s="265" t="s">
        <v>84</v>
      </c>
      <c r="D48" s="265" t="s">
        <v>85</v>
      </c>
      <c r="E48" s="23">
        <v>65</v>
      </c>
      <c r="F48" s="18" t="s">
        <v>27</v>
      </c>
      <c r="G48" s="30">
        <v>12</v>
      </c>
      <c r="H48" s="30"/>
      <c r="I48" s="30"/>
      <c r="J48" s="30">
        <v>9</v>
      </c>
      <c r="K48" s="30">
        <v>10</v>
      </c>
      <c r="L48" s="30">
        <v>9</v>
      </c>
      <c r="M48" s="30">
        <v>10</v>
      </c>
      <c r="N48" s="30">
        <v>9</v>
      </c>
      <c r="O48" s="30">
        <v>9</v>
      </c>
      <c r="P48" s="30">
        <v>6</v>
      </c>
      <c r="Q48" s="30"/>
      <c r="R48" s="31"/>
      <c r="S48" s="171">
        <f t="shared" si="2"/>
        <v>74</v>
      </c>
      <c r="T48" s="65"/>
      <c r="U48" s="267">
        <v>24</v>
      </c>
      <c r="V48" s="85">
        <f t="shared" si="3"/>
        <v>12</v>
      </c>
      <c r="W48" s="86" t="s">
        <v>39</v>
      </c>
    </row>
    <row r="49" spans="1:23" s="1" customFormat="1" ht="16.5" customHeight="1">
      <c r="A49" s="264"/>
      <c r="B49" s="264"/>
      <c r="C49" s="266"/>
      <c r="D49" s="242"/>
      <c r="E49" s="23">
        <v>37</v>
      </c>
      <c r="F49" s="20" t="s">
        <v>28</v>
      </c>
      <c r="G49" s="32">
        <v>14</v>
      </c>
      <c r="H49" s="32">
        <v>10</v>
      </c>
      <c r="I49" s="32">
        <v>7</v>
      </c>
      <c r="J49" s="32">
        <v>8</v>
      </c>
      <c r="K49" s="32">
        <v>14</v>
      </c>
      <c r="L49" s="32">
        <v>10</v>
      </c>
      <c r="M49" s="32">
        <v>9</v>
      </c>
      <c r="N49" s="32">
        <v>9</v>
      </c>
      <c r="O49" s="32">
        <v>10</v>
      </c>
      <c r="P49" s="32">
        <v>9</v>
      </c>
      <c r="Q49" s="32">
        <v>3</v>
      </c>
      <c r="R49" s="33"/>
      <c r="S49" s="172">
        <f t="shared" si="2"/>
        <v>103</v>
      </c>
      <c r="T49" s="9">
        <f>IF(E48="",0,(SUM(S48+S49)))</f>
        <v>177</v>
      </c>
      <c r="U49" s="268"/>
      <c r="V49" s="87">
        <f t="shared" si="3"/>
        <v>31</v>
      </c>
      <c r="W49" s="88">
        <f>SUM(V48:V49)</f>
        <v>43</v>
      </c>
    </row>
    <row r="50" spans="1:23" s="1" customFormat="1" ht="16.5" customHeight="1">
      <c r="A50" s="243"/>
      <c r="B50" s="243">
        <v>44</v>
      </c>
      <c r="C50" s="265" t="s">
        <v>141</v>
      </c>
      <c r="D50" s="265" t="s">
        <v>136</v>
      </c>
      <c r="E50" s="23">
        <v>37</v>
      </c>
      <c r="F50" s="174" t="s">
        <v>27</v>
      </c>
      <c r="G50" s="30">
        <v>13</v>
      </c>
      <c r="H50" s="30"/>
      <c r="I50" s="30">
        <v>8</v>
      </c>
      <c r="J50" s="30">
        <v>8</v>
      </c>
      <c r="K50" s="30">
        <v>16</v>
      </c>
      <c r="L50" s="30">
        <v>12</v>
      </c>
      <c r="M50" s="30">
        <v>10</v>
      </c>
      <c r="N50" s="30">
        <v>10</v>
      </c>
      <c r="O50" s="30">
        <v>10</v>
      </c>
      <c r="P50" s="30">
        <v>9</v>
      </c>
      <c r="Q50" s="30"/>
      <c r="R50" s="31"/>
      <c r="S50" s="171">
        <f t="shared" si="2"/>
        <v>96</v>
      </c>
      <c r="T50" s="65"/>
      <c r="U50" s="267">
        <v>25</v>
      </c>
      <c r="V50" s="85">
        <f t="shared" si="3"/>
        <v>21</v>
      </c>
      <c r="W50" s="86" t="s">
        <v>39</v>
      </c>
    </row>
    <row r="51" spans="1:23" s="1" customFormat="1" ht="16.5" customHeight="1">
      <c r="A51" s="264"/>
      <c r="B51" s="264"/>
      <c r="C51" s="266"/>
      <c r="D51" s="242"/>
      <c r="E51" s="23">
        <v>23</v>
      </c>
      <c r="F51" s="176" t="s">
        <v>28</v>
      </c>
      <c r="G51" s="32"/>
      <c r="H51" s="32">
        <v>10</v>
      </c>
      <c r="I51" s="32">
        <v>8</v>
      </c>
      <c r="J51" s="32">
        <v>7</v>
      </c>
      <c r="K51" s="32">
        <v>10</v>
      </c>
      <c r="L51" s="32">
        <v>12</v>
      </c>
      <c r="M51" s="32">
        <v>9</v>
      </c>
      <c r="N51" s="32">
        <v>10</v>
      </c>
      <c r="O51" s="32">
        <v>9</v>
      </c>
      <c r="P51" s="32">
        <v>6</v>
      </c>
      <c r="Q51" s="32"/>
      <c r="R51" s="33"/>
      <c r="S51" s="172">
        <f t="shared" si="2"/>
        <v>81</v>
      </c>
      <c r="T51" s="9">
        <f>IF(E50="",0,(SUM(S50+S51)))</f>
        <v>177</v>
      </c>
      <c r="U51" s="268"/>
      <c r="V51" s="87">
        <f t="shared" si="3"/>
        <v>18</v>
      </c>
      <c r="W51" s="88">
        <f>SUM(V50:V51)</f>
        <v>39</v>
      </c>
    </row>
    <row r="52" spans="1:23" ht="16.5" customHeight="1">
      <c r="A52" s="269"/>
      <c r="B52" s="269">
        <v>32</v>
      </c>
      <c r="C52" s="265" t="s">
        <v>94</v>
      </c>
      <c r="D52" s="265" t="s">
        <v>95</v>
      </c>
      <c r="E52" s="23">
        <v>16</v>
      </c>
      <c r="F52" s="174" t="s">
        <v>27</v>
      </c>
      <c r="G52" s="30">
        <v>19</v>
      </c>
      <c r="H52" s="30">
        <v>10</v>
      </c>
      <c r="I52" s="30">
        <v>9</v>
      </c>
      <c r="J52" s="30">
        <v>8</v>
      </c>
      <c r="K52" s="30">
        <v>10</v>
      </c>
      <c r="L52" s="30">
        <v>13</v>
      </c>
      <c r="M52" s="30">
        <v>9</v>
      </c>
      <c r="N52" s="30">
        <v>10</v>
      </c>
      <c r="O52" s="30">
        <v>10</v>
      </c>
      <c r="P52" s="30">
        <v>9</v>
      </c>
      <c r="Q52" s="30">
        <v>3</v>
      </c>
      <c r="R52" s="31"/>
      <c r="S52" s="10">
        <f t="shared" si="2"/>
        <v>110</v>
      </c>
      <c r="T52" s="8"/>
      <c r="U52" s="267">
        <v>26</v>
      </c>
      <c r="V52" s="85">
        <f t="shared" si="3"/>
        <v>38</v>
      </c>
      <c r="W52" s="86" t="s">
        <v>39</v>
      </c>
    </row>
    <row r="53" spans="1:23" ht="16.5" customHeight="1">
      <c r="A53" s="270"/>
      <c r="B53" s="270"/>
      <c r="C53" s="266"/>
      <c r="D53" s="242"/>
      <c r="E53" s="23">
        <v>18</v>
      </c>
      <c r="F53" s="176" t="s">
        <v>28</v>
      </c>
      <c r="G53" s="32"/>
      <c r="H53" s="32"/>
      <c r="I53" s="32"/>
      <c r="J53" s="32">
        <v>8</v>
      </c>
      <c r="K53" s="32">
        <v>12</v>
      </c>
      <c r="L53" s="32">
        <v>12</v>
      </c>
      <c r="M53" s="32">
        <v>9</v>
      </c>
      <c r="N53" s="32">
        <v>9</v>
      </c>
      <c r="O53" s="32">
        <v>10</v>
      </c>
      <c r="P53" s="32">
        <v>6</v>
      </c>
      <c r="Q53" s="32"/>
      <c r="R53" s="33"/>
      <c r="S53" s="44">
        <f t="shared" si="2"/>
        <v>66</v>
      </c>
      <c r="T53" s="9">
        <f>IF(E52="",0,(SUM(S52+S53)))</f>
        <v>176</v>
      </c>
      <c r="U53" s="268"/>
      <c r="V53" s="87">
        <f t="shared" si="3"/>
        <v>0</v>
      </c>
      <c r="W53" s="88">
        <f>SUM(V52:V53)</f>
        <v>38</v>
      </c>
    </row>
    <row r="54" spans="1:23" s="1" customFormat="1" ht="16.5" customHeight="1">
      <c r="A54" s="243"/>
      <c r="B54" s="243">
        <v>42</v>
      </c>
      <c r="C54" s="265" t="s">
        <v>141</v>
      </c>
      <c r="D54" s="265" t="s">
        <v>136</v>
      </c>
      <c r="E54" s="23">
        <v>21</v>
      </c>
      <c r="F54" s="174" t="s">
        <v>27</v>
      </c>
      <c r="G54" s="30"/>
      <c r="H54" s="30">
        <v>9</v>
      </c>
      <c r="I54" s="30">
        <v>7</v>
      </c>
      <c r="J54" s="30">
        <v>9</v>
      </c>
      <c r="K54" s="30">
        <v>12</v>
      </c>
      <c r="L54" s="30">
        <v>12</v>
      </c>
      <c r="M54" s="30">
        <v>10</v>
      </c>
      <c r="N54" s="30">
        <v>11</v>
      </c>
      <c r="O54" s="30">
        <v>10</v>
      </c>
      <c r="P54" s="30">
        <v>9</v>
      </c>
      <c r="Q54" s="30"/>
      <c r="R54" s="31"/>
      <c r="S54" s="171">
        <f t="shared" si="2"/>
        <v>89</v>
      </c>
      <c r="T54" s="65"/>
      <c r="U54" s="267">
        <v>27</v>
      </c>
      <c r="V54" s="85">
        <f t="shared" si="3"/>
        <v>16</v>
      </c>
      <c r="W54" s="86" t="s">
        <v>39</v>
      </c>
    </row>
    <row r="55" spans="1:23" s="1" customFormat="1" ht="16.5" customHeight="1">
      <c r="A55" s="264"/>
      <c r="B55" s="264"/>
      <c r="C55" s="266"/>
      <c r="D55" s="242"/>
      <c r="E55" s="23">
        <v>19</v>
      </c>
      <c r="F55" s="176" t="s">
        <v>28</v>
      </c>
      <c r="G55" s="32">
        <v>13</v>
      </c>
      <c r="H55" s="32"/>
      <c r="I55" s="32">
        <v>8</v>
      </c>
      <c r="J55" s="32">
        <v>9</v>
      </c>
      <c r="K55" s="32">
        <v>9</v>
      </c>
      <c r="L55" s="32">
        <v>10</v>
      </c>
      <c r="M55" s="32">
        <v>9</v>
      </c>
      <c r="N55" s="32">
        <v>9</v>
      </c>
      <c r="O55" s="32">
        <v>10</v>
      </c>
      <c r="P55" s="32">
        <v>9</v>
      </c>
      <c r="Q55" s="32"/>
      <c r="R55" s="33"/>
      <c r="S55" s="172">
        <f t="shared" si="2"/>
        <v>86</v>
      </c>
      <c r="T55" s="9">
        <f>IF(E54="",0,(SUM(S54+S55)))</f>
        <v>175</v>
      </c>
      <c r="U55" s="268"/>
      <c r="V55" s="87">
        <f t="shared" si="3"/>
        <v>21</v>
      </c>
      <c r="W55" s="88">
        <f>SUM(V54:V55)</f>
        <v>37</v>
      </c>
    </row>
    <row r="56" spans="1:23" s="1" customFormat="1" ht="16.5" customHeight="1">
      <c r="A56" s="243"/>
      <c r="B56" s="243">
        <v>17</v>
      </c>
      <c r="C56" s="265" t="s">
        <v>77</v>
      </c>
      <c r="D56" s="265" t="s">
        <v>78</v>
      </c>
      <c r="E56" s="23">
        <v>18</v>
      </c>
      <c r="F56" s="18" t="s">
        <v>27</v>
      </c>
      <c r="G56" s="30">
        <v>13</v>
      </c>
      <c r="H56" s="30">
        <v>9</v>
      </c>
      <c r="I56" s="30"/>
      <c r="J56" s="30">
        <v>8</v>
      </c>
      <c r="K56" s="30">
        <v>9</v>
      </c>
      <c r="L56" s="30">
        <v>12</v>
      </c>
      <c r="M56" s="30">
        <v>9</v>
      </c>
      <c r="N56" s="30">
        <v>10</v>
      </c>
      <c r="O56" s="30">
        <v>9</v>
      </c>
      <c r="P56" s="30">
        <v>8</v>
      </c>
      <c r="Q56" s="30"/>
      <c r="R56" s="31"/>
      <c r="S56" s="171">
        <f t="shared" si="2"/>
        <v>87</v>
      </c>
      <c r="T56" s="65"/>
      <c r="U56" s="267">
        <v>28</v>
      </c>
      <c r="V56" s="85">
        <f t="shared" si="3"/>
        <v>22</v>
      </c>
      <c r="W56" s="86" t="s">
        <v>39</v>
      </c>
    </row>
    <row r="57" spans="1:23" s="1" customFormat="1" ht="16.5" customHeight="1">
      <c r="A57" s="264"/>
      <c r="B57" s="264"/>
      <c r="C57" s="266"/>
      <c r="D57" s="242"/>
      <c r="E57" s="23">
        <v>69</v>
      </c>
      <c r="F57" s="20" t="s">
        <v>28</v>
      </c>
      <c r="G57" s="32">
        <v>14</v>
      </c>
      <c r="H57" s="32">
        <v>9</v>
      </c>
      <c r="I57" s="32"/>
      <c r="J57" s="32">
        <v>7</v>
      </c>
      <c r="K57" s="32">
        <v>9</v>
      </c>
      <c r="L57" s="32">
        <v>12</v>
      </c>
      <c r="M57" s="32">
        <v>9</v>
      </c>
      <c r="N57" s="32">
        <v>9</v>
      </c>
      <c r="O57" s="32">
        <v>9</v>
      </c>
      <c r="P57" s="32">
        <v>8</v>
      </c>
      <c r="Q57" s="32"/>
      <c r="R57" s="33"/>
      <c r="S57" s="172">
        <f t="shared" si="2"/>
        <v>86</v>
      </c>
      <c r="T57" s="16">
        <f>IF(E56="",0,(SUM(S56+S57)))</f>
        <v>173</v>
      </c>
      <c r="U57" s="268"/>
      <c r="V57" s="87">
        <f t="shared" si="3"/>
        <v>23</v>
      </c>
      <c r="W57" s="88">
        <f>SUM(V56:V57)</f>
        <v>45</v>
      </c>
    </row>
    <row r="58" spans="1:23" ht="16.5" customHeight="1">
      <c r="A58" s="269"/>
      <c r="B58" s="269">
        <v>36</v>
      </c>
      <c r="C58" s="265" t="s">
        <v>139</v>
      </c>
      <c r="D58" s="265" t="s">
        <v>133</v>
      </c>
      <c r="E58" s="23">
        <v>15</v>
      </c>
      <c r="F58" s="174" t="s">
        <v>27</v>
      </c>
      <c r="G58" s="30"/>
      <c r="H58" s="30">
        <v>17</v>
      </c>
      <c r="I58" s="30">
        <v>8</v>
      </c>
      <c r="J58" s="30">
        <v>7</v>
      </c>
      <c r="K58" s="30">
        <v>9</v>
      </c>
      <c r="L58" s="30">
        <v>15</v>
      </c>
      <c r="M58" s="30">
        <v>9</v>
      </c>
      <c r="N58" s="30">
        <v>10</v>
      </c>
      <c r="O58" s="30">
        <v>9</v>
      </c>
      <c r="P58" s="30">
        <v>9</v>
      </c>
      <c r="Q58" s="30"/>
      <c r="R58" s="31"/>
      <c r="S58" s="10">
        <f t="shared" si="2"/>
        <v>93</v>
      </c>
      <c r="T58" s="8"/>
      <c r="U58" s="267">
        <v>29</v>
      </c>
      <c r="V58" s="85">
        <f t="shared" si="3"/>
        <v>25</v>
      </c>
      <c r="W58" s="86" t="s">
        <v>39</v>
      </c>
    </row>
    <row r="59" spans="1:23" ht="16.5" customHeight="1">
      <c r="A59" s="270"/>
      <c r="B59" s="270"/>
      <c r="C59" s="266"/>
      <c r="D59" s="242"/>
      <c r="E59" s="23">
        <v>105</v>
      </c>
      <c r="F59" s="176" t="s">
        <v>28</v>
      </c>
      <c r="G59" s="32"/>
      <c r="H59" s="32">
        <v>16</v>
      </c>
      <c r="I59" s="32"/>
      <c r="J59" s="32">
        <v>7</v>
      </c>
      <c r="K59" s="32"/>
      <c r="L59" s="32">
        <v>15</v>
      </c>
      <c r="M59" s="32">
        <v>9</v>
      </c>
      <c r="N59" s="32">
        <v>9</v>
      </c>
      <c r="O59" s="32">
        <v>9</v>
      </c>
      <c r="P59" s="32">
        <v>9</v>
      </c>
      <c r="Q59" s="32"/>
      <c r="R59" s="33"/>
      <c r="S59" s="44">
        <f t="shared" si="2"/>
        <v>74</v>
      </c>
      <c r="T59" s="9">
        <f>IF(E58="",0,(SUM(S58+S59)))</f>
        <v>167</v>
      </c>
      <c r="U59" s="268"/>
      <c r="V59" s="87">
        <f t="shared" si="3"/>
        <v>16</v>
      </c>
      <c r="W59" s="88">
        <f>SUM(V58:V59)</f>
        <v>41</v>
      </c>
    </row>
    <row r="60" spans="1:23" s="1" customFormat="1" ht="16.5" customHeight="1">
      <c r="A60" s="243"/>
      <c r="B60" s="243">
        <v>47</v>
      </c>
      <c r="C60" s="265" t="s">
        <v>170</v>
      </c>
      <c r="D60" s="265" t="s">
        <v>171</v>
      </c>
      <c r="E60" s="23">
        <v>15</v>
      </c>
      <c r="F60" s="174" t="s">
        <v>27</v>
      </c>
      <c r="G60" s="30"/>
      <c r="H60" s="30"/>
      <c r="I60" s="30">
        <v>9</v>
      </c>
      <c r="J60" s="30">
        <v>8</v>
      </c>
      <c r="K60" s="30">
        <v>15</v>
      </c>
      <c r="L60" s="30">
        <v>12</v>
      </c>
      <c r="M60" s="30">
        <v>9</v>
      </c>
      <c r="N60" s="30">
        <v>9</v>
      </c>
      <c r="O60" s="30">
        <v>10</v>
      </c>
      <c r="P60" s="30">
        <v>8</v>
      </c>
      <c r="Q60" s="30"/>
      <c r="R60" s="31"/>
      <c r="S60" s="171">
        <f t="shared" si="2"/>
        <v>80</v>
      </c>
      <c r="T60" s="65"/>
      <c r="U60" s="267">
        <v>30</v>
      </c>
      <c r="V60" s="85">
        <f t="shared" si="3"/>
        <v>9</v>
      </c>
      <c r="W60" s="86" t="s">
        <v>39</v>
      </c>
    </row>
    <row r="61" spans="1:23" s="1" customFormat="1" ht="16.5" customHeight="1">
      <c r="A61" s="264"/>
      <c r="B61" s="264"/>
      <c r="C61" s="266"/>
      <c r="D61" s="242"/>
      <c r="E61" s="23">
        <v>8</v>
      </c>
      <c r="F61" s="176" t="s">
        <v>28</v>
      </c>
      <c r="G61" s="32"/>
      <c r="H61" s="32">
        <v>12</v>
      </c>
      <c r="I61" s="32"/>
      <c r="J61" s="32">
        <v>8</v>
      </c>
      <c r="K61" s="32">
        <v>12</v>
      </c>
      <c r="L61" s="32">
        <v>12</v>
      </c>
      <c r="M61" s="32">
        <v>9</v>
      </c>
      <c r="N61" s="32">
        <v>10</v>
      </c>
      <c r="O61" s="32">
        <v>11</v>
      </c>
      <c r="P61" s="32">
        <v>9</v>
      </c>
      <c r="Q61" s="32"/>
      <c r="R61" s="33"/>
      <c r="S61" s="172">
        <f t="shared" si="2"/>
        <v>83</v>
      </c>
      <c r="T61" s="9">
        <f>IF(E60="",0,(SUM(S60+S61)))</f>
        <v>163</v>
      </c>
      <c r="U61" s="268"/>
      <c r="V61" s="87">
        <f t="shared" si="3"/>
        <v>12</v>
      </c>
      <c r="W61" s="88">
        <f>SUM(V60:V61)</f>
        <v>21</v>
      </c>
    </row>
    <row r="62" spans="1:23" s="1" customFormat="1" ht="16.5" customHeight="1">
      <c r="A62" s="243"/>
      <c r="B62" s="243">
        <v>15</v>
      </c>
      <c r="C62" s="265" t="s">
        <v>146</v>
      </c>
      <c r="D62" s="265" t="s">
        <v>147</v>
      </c>
      <c r="E62" s="23">
        <v>6</v>
      </c>
      <c r="F62" s="18" t="s">
        <v>27</v>
      </c>
      <c r="G62" s="30"/>
      <c r="H62" s="30"/>
      <c r="I62" s="30">
        <v>9</v>
      </c>
      <c r="J62" s="30">
        <v>9</v>
      </c>
      <c r="K62" s="30">
        <v>15</v>
      </c>
      <c r="L62" s="30">
        <v>15</v>
      </c>
      <c r="M62" s="30">
        <v>9</v>
      </c>
      <c r="N62" s="30">
        <v>10</v>
      </c>
      <c r="O62" s="30">
        <v>11</v>
      </c>
      <c r="P62" s="30">
        <v>9</v>
      </c>
      <c r="Q62" s="30"/>
      <c r="R62" s="31"/>
      <c r="S62" s="171">
        <f t="shared" si="2"/>
        <v>87</v>
      </c>
      <c r="T62" s="65"/>
      <c r="U62" s="267">
        <v>31</v>
      </c>
      <c r="V62" s="85">
        <f t="shared" si="3"/>
        <v>9</v>
      </c>
      <c r="W62" s="86" t="s">
        <v>39</v>
      </c>
    </row>
    <row r="63" spans="1:23" s="1" customFormat="1" ht="16.5" customHeight="1">
      <c r="A63" s="264"/>
      <c r="B63" s="264"/>
      <c r="C63" s="266"/>
      <c r="D63" s="242"/>
      <c r="E63" s="23">
        <v>41</v>
      </c>
      <c r="F63" s="20" t="s">
        <v>28</v>
      </c>
      <c r="G63" s="32"/>
      <c r="H63" s="32">
        <v>9</v>
      </c>
      <c r="I63" s="32"/>
      <c r="J63" s="32">
        <v>8</v>
      </c>
      <c r="K63" s="32">
        <v>9</v>
      </c>
      <c r="L63" s="32">
        <v>15</v>
      </c>
      <c r="M63" s="32">
        <v>9</v>
      </c>
      <c r="N63" s="32">
        <v>10</v>
      </c>
      <c r="O63" s="32">
        <v>10</v>
      </c>
      <c r="P63" s="32">
        <v>6</v>
      </c>
      <c r="Q63" s="32"/>
      <c r="R63" s="33"/>
      <c r="S63" s="172">
        <f t="shared" si="2"/>
        <v>76</v>
      </c>
      <c r="T63" s="9">
        <f>IF(E62="",0,(SUM(S62+S63)))</f>
        <v>163</v>
      </c>
      <c r="U63" s="268"/>
      <c r="V63" s="87">
        <f t="shared" si="3"/>
        <v>9</v>
      </c>
      <c r="W63" s="88">
        <f>SUM(V62:V63)</f>
        <v>18</v>
      </c>
    </row>
    <row r="64" spans="1:23" ht="16.5" customHeight="1">
      <c r="A64" s="269"/>
      <c r="B64" s="269">
        <v>20</v>
      </c>
      <c r="C64" s="265" t="s">
        <v>77</v>
      </c>
      <c r="D64" s="265" t="s">
        <v>78</v>
      </c>
      <c r="E64" s="23">
        <v>25</v>
      </c>
      <c r="F64" s="174" t="s">
        <v>27</v>
      </c>
      <c r="G64" s="30">
        <v>12</v>
      </c>
      <c r="H64" s="30">
        <v>10</v>
      </c>
      <c r="I64" s="30">
        <v>6</v>
      </c>
      <c r="J64" s="30">
        <v>7</v>
      </c>
      <c r="K64" s="30"/>
      <c r="L64" s="30">
        <v>11</v>
      </c>
      <c r="M64" s="30">
        <v>9</v>
      </c>
      <c r="N64" s="30">
        <v>9</v>
      </c>
      <c r="O64" s="30">
        <v>11</v>
      </c>
      <c r="P64" s="30">
        <v>9</v>
      </c>
      <c r="Q64" s="30"/>
      <c r="R64" s="31"/>
      <c r="S64" s="10">
        <f t="shared" si="2"/>
        <v>84</v>
      </c>
      <c r="T64" s="8"/>
      <c r="U64" s="267">
        <v>32</v>
      </c>
      <c r="V64" s="85">
        <f t="shared" si="3"/>
        <v>28</v>
      </c>
      <c r="W64" s="86" t="s">
        <v>39</v>
      </c>
    </row>
    <row r="65" spans="1:23" ht="16.5" customHeight="1">
      <c r="A65" s="270"/>
      <c r="B65" s="270"/>
      <c r="C65" s="273"/>
      <c r="D65" s="242"/>
      <c r="E65" s="23">
        <v>32</v>
      </c>
      <c r="F65" s="176" t="s">
        <v>28</v>
      </c>
      <c r="G65" s="32">
        <v>12</v>
      </c>
      <c r="H65" s="32">
        <v>10</v>
      </c>
      <c r="I65" s="32"/>
      <c r="J65" s="32">
        <v>6</v>
      </c>
      <c r="K65" s="32"/>
      <c r="L65" s="32">
        <v>9</v>
      </c>
      <c r="M65" s="32">
        <v>8</v>
      </c>
      <c r="N65" s="32">
        <v>8</v>
      </c>
      <c r="O65" s="32">
        <v>9</v>
      </c>
      <c r="P65" s="32">
        <v>9</v>
      </c>
      <c r="Q65" s="32"/>
      <c r="R65" s="33"/>
      <c r="S65" s="44">
        <f t="shared" si="2"/>
        <v>71</v>
      </c>
      <c r="T65" s="9">
        <f>IF(E64="",0,(SUM(S64+S65)))</f>
        <v>155</v>
      </c>
      <c r="U65" s="268"/>
      <c r="V65" s="87">
        <f t="shared" si="3"/>
        <v>22</v>
      </c>
      <c r="W65" s="88">
        <f>SUM(V64:V65)</f>
        <v>50</v>
      </c>
    </row>
    <row r="66" spans="1:23" s="1" customFormat="1" ht="16.5" customHeight="1">
      <c r="A66" s="243"/>
      <c r="B66" s="243">
        <v>16</v>
      </c>
      <c r="C66" s="265" t="s">
        <v>146</v>
      </c>
      <c r="D66" s="265" t="s">
        <v>147</v>
      </c>
      <c r="E66" s="23">
        <v>54</v>
      </c>
      <c r="F66" s="18" t="s">
        <v>27</v>
      </c>
      <c r="G66" s="30"/>
      <c r="H66" s="30"/>
      <c r="I66" s="30">
        <v>8</v>
      </c>
      <c r="J66" s="30">
        <v>9</v>
      </c>
      <c r="K66" s="30"/>
      <c r="L66" s="30">
        <v>15</v>
      </c>
      <c r="M66" s="30">
        <v>10</v>
      </c>
      <c r="N66" s="30">
        <v>10</v>
      </c>
      <c r="O66" s="30">
        <v>9</v>
      </c>
      <c r="P66" s="30">
        <v>12</v>
      </c>
      <c r="Q66" s="30"/>
      <c r="R66" s="31"/>
      <c r="S66" s="171">
        <f aca="true" t="shared" si="4" ref="S66:S97">IF(E66="","",SUM(G66:Q66)-(R66))</f>
        <v>73</v>
      </c>
      <c r="T66" s="65"/>
      <c r="U66" s="267">
        <v>33</v>
      </c>
      <c r="V66" s="85">
        <f aca="true" t="shared" si="5" ref="V66:V83">SUM(G66:I66)</f>
        <v>8</v>
      </c>
      <c r="W66" s="86" t="s">
        <v>39</v>
      </c>
    </row>
    <row r="67" spans="1:23" s="1" customFormat="1" ht="16.5" customHeight="1">
      <c r="A67" s="264"/>
      <c r="B67" s="264"/>
      <c r="C67" s="266"/>
      <c r="D67" s="242"/>
      <c r="E67" s="23">
        <v>33</v>
      </c>
      <c r="F67" s="20" t="s">
        <v>28</v>
      </c>
      <c r="G67" s="32"/>
      <c r="H67" s="32">
        <v>9</v>
      </c>
      <c r="I67" s="32">
        <v>7</v>
      </c>
      <c r="J67" s="32">
        <v>9</v>
      </c>
      <c r="K67" s="32"/>
      <c r="L67" s="32">
        <v>15</v>
      </c>
      <c r="M67" s="32">
        <v>10</v>
      </c>
      <c r="N67" s="32">
        <v>9</v>
      </c>
      <c r="O67" s="32">
        <v>10</v>
      </c>
      <c r="P67" s="32">
        <v>12</v>
      </c>
      <c r="Q67" s="32"/>
      <c r="R67" s="33"/>
      <c r="S67" s="172">
        <f t="shared" si="4"/>
        <v>81</v>
      </c>
      <c r="T67" s="9">
        <f>IF(E66="",0,(SUM(S66+S67)))</f>
        <v>154</v>
      </c>
      <c r="U67" s="268"/>
      <c r="V67" s="87">
        <f t="shared" si="5"/>
        <v>16</v>
      </c>
      <c r="W67" s="88">
        <f>SUM(V66:V67)</f>
        <v>24</v>
      </c>
    </row>
    <row r="68" spans="1:23" s="1" customFormat="1" ht="16.5" customHeight="1">
      <c r="A68" s="243"/>
      <c r="B68" s="243">
        <v>7</v>
      </c>
      <c r="C68" s="265" t="s">
        <v>86</v>
      </c>
      <c r="D68" s="265" t="s">
        <v>87</v>
      </c>
      <c r="E68" s="23">
        <v>6</v>
      </c>
      <c r="F68" s="18" t="s">
        <v>27</v>
      </c>
      <c r="G68" s="30"/>
      <c r="H68" s="30">
        <v>9</v>
      </c>
      <c r="I68" s="30">
        <v>8</v>
      </c>
      <c r="J68" s="30">
        <v>6</v>
      </c>
      <c r="K68" s="30"/>
      <c r="L68" s="30">
        <v>9</v>
      </c>
      <c r="M68" s="30">
        <v>9</v>
      </c>
      <c r="N68" s="30">
        <v>10</v>
      </c>
      <c r="O68" s="30">
        <v>9</v>
      </c>
      <c r="P68" s="30">
        <v>6</v>
      </c>
      <c r="Q68" s="30"/>
      <c r="R68" s="31"/>
      <c r="S68" s="171">
        <f t="shared" si="4"/>
        <v>66</v>
      </c>
      <c r="T68" s="65"/>
      <c r="U68" s="267">
        <v>34</v>
      </c>
      <c r="V68" s="85">
        <f t="shared" si="5"/>
        <v>17</v>
      </c>
      <c r="W68" s="86" t="s">
        <v>39</v>
      </c>
    </row>
    <row r="69" spans="1:23" s="1" customFormat="1" ht="16.5" customHeight="1">
      <c r="A69" s="264"/>
      <c r="B69" s="264"/>
      <c r="C69" s="266"/>
      <c r="D69" s="242"/>
      <c r="E69" s="23">
        <v>29</v>
      </c>
      <c r="F69" s="20" t="s">
        <v>28</v>
      </c>
      <c r="G69" s="32"/>
      <c r="H69" s="32">
        <v>9</v>
      </c>
      <c r="I69" s="32">
        <v>7</v>
      </c>
      <c r="J69" s="32">
        <v>6</v>
      </c>
      <c r="K69" s="32"/>
      <c r="L69" s="32">
        <v>9</v>
      </c>
      <c r="M69" s="32">
        <v>10</v>
      </c>
      <c r="N69" s="32">
        <v>9</v>
      </c>
      <c r="O69" s="32">
        <v>10</v>
      </c>
      <c r="P69" s="32">
        <v>8</v>
      </c>
      <c r="Q69" s="32"/>
      <c r="R69" s="33"/>
      <c r="S69" s="172">
        <f t="shared" si="4"/>
        <v>68</v>
      </c>
      <c r="T69" s="9">
        <f>IF(E68="",0,(SUM(S68+S69)))</f>
        <v>134</v>
      </c>
      <c r="U69" s="268"/>
      <c r="V69" s="87">
        <f t="shared" si="5"/>
        <v>16</v>
      </c>
      <c r="W69" s="88">
        <f>SUM(V68:V69)</f>
        <v>33</v>
      </c>
    </row>
    <row r="70" spans="1:23" s="1" customFormat="1" ht="16.5" customHeight="1">
      <c r="A70" s="243"/>
      <c r="B70" s="243">
        <v>8</v>
      </c>
      <c r="C70" s="265" t="s">
        <v>86</v>
      </c>
      <c r="D70" s="265" t="s">
        <v>87</v>
      </c>
      <c r="E70" s="23">
        <v>51</v>
      </c>
      <c r="F70" s="18" t="s">
        <v>27</v>
      </c>
      <c r="G70" s="30">
        <v>12</v>
      </c>
      <c r="H70" s="30"/>
      <c r="I70" s="30"/>
      <c r="J70" s="30">
        <v>9</v>
      </c>
      <c r="K70" s="30"/>
      <c r="L70" s="30">
        <v>9</v>
      </c>
      <c r="M70" s="30">
        <v>11</v>
      </c>
      <c r="N70" s="30">
        <v>9</v>
      </c>
      <c r="O70" s="30">
        <v>9</v>
      </c>
      <c r="P70" s="30">
        <v>9</v>
      </c>
      <c r="Q70" s="30"/>
      <c r="R70" s="31"/>
      <c r="S70" s="171">
        <f t="shared" si="4"/>
        <v>68</v>
      </c>
      <c r="T70" s="65"/>
      <c r="U70" s="267">
        <v>35</v>
      </c>
      <c r="V70" s="85">
        <f t="shared" si="5"/>
        <v>12</v>
      </c>
      <c r="W70" s="86" t="s">
        <v>39</v>
      </c>
    </row>
    <row r="71" spans="1:23" s="1" customFormat="1" ht="16.5" customHeight="1">
      <c r="A71" s="264"/>
      <c r="B71" s="264"/>
      <c r="C71" s="266"/>
      <c r="D71" s="242"/>
      <c r="E71" s="23">
        <v>91</v>
      </c>
      <c r="F71" s="20" t="s">
        <v>28</v>
      </c>
      <c r="G71" s="32"/>
      <c r="H71" s="32"/>
      <c r="I71" s="32">
        <v>6</v>
      </c>
      <c r="J71" s="32">
        <v>7</v>
      </c>
      <c r="K71" s="32"/>
      <c r="L71" s="32">
        <v>9</v>
      </c>
      <c r="M71" s="32">
        <v>9</v>
      </c>
      <c r="N71" s="32">
        <v>8</v>
      </c>
      <c r="O71" s="32">
        <v>9</v>
      </c>
      <c r="P71" s="32">
        <v>6</v>
      </c>
      <c r="Q71" s="32"/>
      <c r="R71" s="33"/>
      <c r="S71" s="172">
        <f t="shared" si="4"/>
        <v>54</v>
      </c>
      <c r="T71" s="9">
        <f>IF(E70="",0,(SUM(S70+S71)))</f>
        <v>122</v>
      </c>
      <c r="U71" s="268"/>
      <c r="V71" s="87">
        <f t="shared" si="5"/>
        <v>6</v>
      </c>
      <c r="W71" s="88">
        <f>SUM(V70:V71)</f>
        <v>18</v>
      </c>
    </row>
    <row r="72" spans="1:23" s="1" customFormat="1" ht="16.5" customHeight="1">
      <c r="A72" s="243"/>
      <c r="B72" s="243">
        <v>3</v>
      </c>
      <c r="C72" s="265" t="s">
        <v>84</v>
      </c>
      <c r="D72" s="265" t="s">
        <v>85</v>
      </c>
      <c r="E72" s="23">
        <v>61</v>
      </c>
      <c r="F72" s="18" t="s">
        <v>27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1"/>
      <c r="S72" s="171">
        <f t="shared" si="4"/>
        <v>0</v>
      </c>
      <c r="T72" s="65"/>
      <c r="U72" s="267">
        <v>36</v>
      </c>
      <c r="V72" s="85">
        <f t="shared" si="5"/>
        <v>0</v>
      </c>
      <c r="W72" s="86" t="s">
        <v>39</v>
      </c>
    </row>
    <row r="73" spans="1:23" s="1" customFormat="1" ht="16.5" customHeight="1">
      <c r="A73" s="264"/>
      <c r="B73" s="264"/>
      <c r="C73" s="266"/>
      <c r="D73" s="242"/>
      <c r="E73" s="23">
        <v>4</v>
      </c>
      <c r="F73" s="20" t="s">
        <v>28</v>
      </c>
      <c r="G73" s="32">
        <v>15</v>
      </c>
      <c r="H73" s="32">
        <v>9</v>
      </c>
      <c r="I73" s="32">
        <v>9</v>
      </c>
      <c r="J73" s="32">
        <v>9</v>
      </c>
      <c r="K73" s="32">
        <v>10</v>
      </c>
      <c r="L73" s="32">
        <v>12</v>
      </c>
      <c r="M73" s="32">
        <v>10</v>
      </c>
      <c r="N73" s="32">
        <v>9</v>
      </c>
      <c r="O73" s="32">
        <v>11</v>
      </c>
      <c r="P73" s="32">
        <v>12</v>
      </c>
      <c r="Q73" s="32">
        <v>3</v>
      </c>
      <c r="R73" s="33"/>
      <c r="S73" s="172">
        <f t="shared" si="4"/>
        <v>109</v>
      </c>
      <c r="T73" s="9">
        <f>IF(E72="",0,(SUM(S72+S73)))</f>
        <v>109</v>
      </c>
      <c r="U73" s="268"/>
      <c r="V73" s="87">
        <f t="shared" si="5"/>
        <v>33</v>
      </c>
      <c r="W73" s="88">
        <f>SUM(V72:V73)</f>
        <v>33</v>
      </c>
    </row>
    <row r="74" spans="1:23" s="1" customFormat="1" ht="16.5" customHeight="1">
      <c r="A74" s="243"/>
      <c r="B74" s="243">
        <v>23</v>
      </c>
      <c r="C74" s="265" t="s">
        <v>151</v>
      </c>
      <c r="D74" s="265" t="s">
        <v>152</v>
      </c>
      <c r="E74" s="23">
        <v>33</v>
      </c>
      <c r="F74" s="18" t="s">
        <v>27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1"/>
      <c r="S74" s="171">
        <f t="shared" si="4"/>
        <v>0</v>
      </c>
      <c r="T74" s="65"/>
      <c r="U74" s="267">
        <v>37</v>
      </c>
      <c r="V74" s="85">
        <f t="shared" si="5"/>
        <v>0</v>
      </c>
      <c r="W74" s="86" t="s">
        <v>39</v>
      </c>
    </row>
    <row r="75" spans="1:23" s="1" customFormat="1" ht="16.5" customHeight="1">
      <c r="A75" s="264"/>
      <c r="B75" s="264"/>
      <c r="C75" s="266"/>
      <c r="D75" s="242"/>
      <c r="E75" s="23">
        <v>4</v>
      </c>
      <c r="F75" s="20" t="s">
        <v>28</v>
      </c>
      <c r="G75" s="32">
        <v>16</v>
      </c>
      <c r="H75" s="32">
        <v>11</v>
      </c>
      <c r="I75" s="32">
        <v>8</v>
      </c>
      <c r="J75" s="32">
        <v>7</v>
      </c>
      <c r="K75" s="32">
        <v>11</v>
      </c>
      <c r="L75" s="32">
        <v>12</v>
      </c>
      <c r="M75" s="32">
        <v>9</v>
      </c>
      <c r="N75" s="32">
        <v>9</v>
      </c>
      <c r="O75" s="32">
        <v>9</v>
      </c>
      <c r="P75" s="32">
        <v>12</v>
      </c>
      <c r="Q75" s="32">
        <v>3</v>
      </c>
      <c r="R75" s="33"/>
      <c r="S75" s="172">
        <f t="shared" si="4"/>
        <v>107</v>
      </c>
      <c r="T75" s="9">
        <f>IF(E74="",0,(SUM(S74+S75)))</f>
        <v>107</v>
      </c>
      <c r="U75" s="268"/>
      <c r="V75" s="87">
        <f t="shared" si="5"/>
        <v>35</v>
      </c>
      <c r="W75" s="88">
        <f>SUM(V74:V75)</f>
        <v>35</v>
      </c>
    </row>
    <row r="76" spans="1:23" s="1" customFormat="1" ht="16.5" customHeight="1">
      <c r="A76" s="243"/>
      <c r="B76" s="243">
        <v>11</v>
      </c>
      <c r="C76" s="265" t="s">
        <v>79</v>
      </c>
      <c r="D76" s="265" t="s">
        <v>80</v>
      </c>
      <c r="E76" s="23">
        <v>46</v>
      </c>
      <c r="F76" s="18" t="s">
        <v>27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1"/>
      <c r="S76" s="171">
        <f t="shared" si="4"/>
        <v>0</v>
      </c>
      <c r="T76" s="65"/>
      <c r="U76" s="267">
        <v>38</v>
      </c>
      <c r="V76" s="85">
        <f t="shared" si="5"/>
        <v>0</v>
      </c>
      <c r="W76" s="86" t="s">
        <v>39</v>
      </c>
    </row>
    <row r="77" spans="1:23" s="1" customFormat="1" ht="16.5" customHeight="1">
      <c r="A77" s="264"/>
      <c r="B77" s="264"/>
      <c r="C77" s="266"/>
      <c r="D77" s="242"/>
      <c r="E77" s="23">
        <v>18</v>
      </c>
      <c r="F77" s="20" t="s">
        <v>28</v>
      </c>
      <c r="G77" s="32">
        <v>18</v>
      </c>
      <c r="H77" s="32">
        <v>10</v>
      </c>
      <c r="I77" s="32">
        <v>7</v>
      </c>
      <c r="J77" s="32">
        <v>8</v>
      </c>
      <c r="K77" s="32">
        <v>12</v>
      </c>
      <c r="L77" s="32">
        <v>9</v>
      </c>
      <c r="M77" s="32">
        <v>10</v>
      </c>
      <c r="N77" s="32">
        <v>9</v>
      </c>
      <c r="O77" s="32">
        <v>9</v>
      </c>
      <c r="P77" s="32">
        <v>10</v>
      </c>
      <c r="Q77" s="32">
        <v>3</v>
      </c>
      <c r="R77" s="33"/>
      <c r="S77" s="172">
        <f t="shared" si="4"/>
        <v>105</v>
      </c>
      <c r="T77" s="9">
        <f>IF(E76="",0,(SUM(S76+S77)))</f>
        <v>105</v>
      </c>
      <c r="U77" s="268"/>
      <c r="V77" s="87">
        <f t="shared" si="5"/>
        <v>35</v>
      </c>
      <c r="W77" s="88">
        <f>SUM(V76:V77)</f>
        <v>35</v>
      </c>
    </row>
    <row r="78" spans="1:23" ht="16.5" customHeight="1">
      <c r="A78" s="269"/>
      <c r="B78" s="269">
        <v>24</v>
      </c>
      <c r="C78" s="265" t="s">
        <v>151</v>
      </c>
      <c r="D78" s="265" t="s">
        <v>152</v>
      </c>
      <c r="E78" s="23">
        <v>26</v>
      </c>
      <c r="F78" s="174" t="s">
        <v>27</v>
      </c>
      <c r="G78" s="30">
        <v>15</v>
      </c>
      <c r="H78" s="30">
        <v>10</v>
      </c>
      <c r="I78" s="30">
        <v>6</v>
      </c>
      <c r="J78" s="30">
        <v>8</v>
      </c>
      <c r="K78" s="30">
        <v>10</v>
      </c>
      <c r="L78" s="30">
        <v>12</v>
      </c>
      <c r="M78" s="30">
        <v>9</v>
      </c>
      <c r="N78" s="30">
        <v>9</v>
      </c>
      <c r="O78" s="30">
        <v>10</v>
      </c>
      <c r="P78" s="30">
        <v>10</v>
      </c>
      <c r="Q78" s="30">
        <v>3</v>
      </c>
      <c r="R78" s="31"/>
      <c r="S78" s="10">
        <f t="shared" si="4"/>
        <v>102</v>
      </c>
      <c r="T78" s="8"/>
      <c r="U78" s="267">
        <v>39</v>
      </c>
      <c r="V78" s="85">
        <f t="shared" si="5"/>
        <v>31</v>
      </c>
      <c r="W78" s="86" t="s">
        <v>39</v>
      </c>
    </row>
    <row r="79" spans="1:23" ht="16.5" customHeight="1">
      <c r="A79" s="270"/>
      <c r="B79" s="270"/>
      <c r="C79" s="266"/>
      <c r="D79" s="242"/>
      <c r="E79" s="23">
        <v>5</v>
      </c>
      <c r="F79" s="176" t="s">
        <v>28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44">
        <f t="shared" si="4"/>
        <v>0</v>
      </c>
      <c r="T79" s="9">
        <f>IF(E78="",0,(SUM(S78+S79)))</f>
        <v>102</v>
      </c>
      <c r="U79" s="268"/>
      <c r="V79" s="87">
        <f t="shared" si="5"/>
        <v>0</v>
      </c>
      <c r="W79" s="88">
        <f>SUM(V78:V79)</f>
        <v>31</v>
      </c>
    </row>
    <row r="80" spans="1:23" s="1" customFormat="1" ht="16.5" customHeight="1">
      <c r="A80" s="243"/>
      <c r="B80" s="243">
        <v>38</v>
      </c>
      <c r="C80" s="265" t="s">
        <v>158</v>
      </c>
      <c r="D80" s="265" t="s">
        <v>159</v>
      </c>
      <c r="E80" s="23">
        <v>9</v>
      </c>
      <c r="F80" s="18" t="s">
        <v>27</v>
      </c>
      <c r="G80" s="30">
        <v>18</v>
      </c>
      <c r="H80" s="30"/>
      <c r="I80" s="30">
        <v>9</v>
      </c>
      <c r="J80" s="30">
        <v>7</v>
      </c>
      <c r="K80" s="30">
        <v>13</v>
      </c>
      <c r="L80" s="30">
        <v>12</v>
      </c>
      <c r="M80" s="30">
        <v>9</v>
      </c>
      <c r="N80" s="30">
        <v>9</v>
      </c>
      <c r="O80" s="30">
        <v>11</v>
      </c>
      <c r="P80" s="30">
        <v>9</v>
      </c>
      <c r="Q80" s="30"/>
      <c r="R80" s="31"/>
      <c r="S80" s="171">
        <f t="shared" si="4"/>
        <v>97</v>
      </c>
      <c r="T80" s="65"/>
      <c r="U80" s="267">
        <v>40</v>
      </c>
      <c r="V80" s="85">
        <f t="shared" si="5"/>
        <v>27</v>
      </c>
      <c r="W80" s="86" t="s">
        <v>39</v>
      </c>
    </row>
    <row r="81" spans="1:23" s="1" customFormat="1" ht="16.5" customHeight="1">
      <c r="A81" s="264"/>
      <c r="B81" s="264"/>
      <c r="C81" s="266"/>
      <c r="D81" s="242"/>
      <c r="E81" s="23">
        <v>3</v>
      </c>
      <c r="F81" s="20" t="s">
        <v>28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  <c r="S81" s="172">
        <f t="shared" si="4"/>
        <v>0</v>
      </c>
      <c r="T81" s="9">
        <f>IF(E80="",0,(SUM(S80+S81)))</f>
        <v>97</v>
      </c>
      <c r="U81" s="268"/>
      <c r="V81" s="87">
        <f t="shared" si="5"/>
        <v>0</v>
      </c>
      <c r="W81" s="88">
        <f>SUM(V80:V81)</f>
        <v>27</v>
      </c>
    </row>
    <row r="82" spans="1:23" s="1" customFormat="1" ht="16.5" customHeight="1">
      <c r="A82" s="243"/>
      <c r="B82" s="243">
        <v>27</v>
      </c>
      <c r="C82" s="265" t="s">
        <v>151</v>
      </c>
      <c r="D82" s="265" t="s">
        <v>152</v>
      </c>
      <c r="E82" s="23">
        <v>30</v>
      </c>
      <c r="F82" s="18" t="s">
        <v>27</v>
      </c>
      <c r="G82" s="30">
        <v>17</v>
      </c>
      <c r="H82" s="30"/>
      <c r="I82" s="30">
        <v>8</v>
      </c>
      <c r="J82" s="30">
        <v>7</v>
      </c>
      <c r="K82" s="30">
        <v>14</v>
      </c>
      <c r="L82" s="30">
        <v>12</v>
      </c>
      <c r="M82" s="30">
        <v>9</v>
      </c>
      <c r="N82" s="30">
        <v>8</v>
      </c>
      <c r="O82" s="30">
        <v>9</v>
      </c>
      <c r="P82" s="30">
        <v>12</v>
      </c>
      <c r="Q82" s="30"/>
      <c r="R82" s="31"/>
      <c r="S82" s="171">
        <f t="shared" si="4"/>
        <v>96</v>
      </c>
      <c r="T82" s="65"/>
      <c r="U82" s="267">
        <v>41</v>
      </c>
      <c r="V82" s="85">
        <f t="shared" si="5"/>
        <v>25</v>
      </c>
      <c r="W82" s="86" t="s">
        <v>39</v>
      </c>
    </row>
    <row r="83" spans="1:23" s="1" customFormat="1" ht="16.5" customHeight="1">
      <c r="A83" s="264"/>
      <c r="B83" s="264"/>
      <c r="C83" s="266"/>
      <c r="D83" s="242"/>
      <c r="E83" s="23">
        <v>16</v>
      </c>
      <c r="F83" s="20" t="s">
        <v>28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  <c r="S83" s="172">
        <f t="shared" si="4"/>
        <v>0</v>
      </c>
      <c r="T83" s="9">
        <f>IF(E82="",0,(SUM(S82+S83)))</f>
        <v>96</v>
      </c>
      <c r="U83" s="268"/>
      <c r="V83" s="87">
        <f t="shared" si="5"/>
        <v>0</v>
      </c>
      <c r="W83" s="88">
        <f>SUM(V82:V83)</f>
        <v>25</v>
      </c>
    </row>
    <row r="84" spans="1:23" s="1" customFormat="1" ht="16.5" customHeight="1">
      <c r="A84" s="243"/>
      <c r="B84" s="243">
        <v>1</v>
      </c>
      <c r="C84" s="265" t="s">
        <v>73</v>
      </c>
      <c r="D84" s="265" t="s">
        <v>74</v>
      </c>
      <c r="E84" s="23">
        <v>19</v>
      </c>
      <c r="F84" s="18" t="s">
        <v>27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1"/>
      <c r="S84" s="171">
        <f aca="true" t="shared" si="6" ref="S84:S91">IF(E84="","",SUM(G84:Q84)-(R84))</f>
        <v>0</v>
      </c>
      <c r="T84" s="65"/>
      <c r="U84" s="267">
        <v>42</v>
      </c>
      <c r="V84" s="85">
        <f aca="true" t="shared" si="7" ref="V84:V91">SUM(G84:I84)</f>
        <v>0</v>
      </c>
      <c r="W84" s="86" t="s">
        <v>39</v>
      </c>
    </row>
    <row r="85" spans="1:23" s="1" customFormat="1" ht="16.5" customHeight="1">
      <c r="A85" s="264"/>
      <c r="B85" s="264"/>
      <c r="C85" s="266"/>
      <c r="D85" s="242"/>
      <c r="E85" s="23">
        <v>26</v>
      </c>
      <c r="F85" s="20" t="s">
        <v>28</v>
      </c>
      <c r="G85" s="32">
        <v>15</v>
      </c>
      <c r="H85" s="32">
        <v>9</v>
      </c>
      <c r="I85" s="32">
        <v>8</v>
      </c>
      <c r="J85" s="32">
        <v>8</v>
      </c>
      <c r="K85" s="32"/>
      <c r="L85" s="32">
        <v>12</v>
      </c>
      <c r="M85" s="32">
        <v>10</v>
      </c>
      <c r="N85" s="32">
        <v>9</v>
      </c>
      <c r="O85" s="32">
        <v>10</v>
      </c>
      <c r="P85" s="32">
        <v>9</v>
      </c>
      <c r="Q85" s="32"/>
      <c r="R85" s="33"/>
      <c r="S85" s="172">
        <f t="shared" si="6"/>
        <v>90</v>
      </c>
      <c r="T85" s="9">
        <f>IF(E84="",0,(SUM(S84+S85)))</f>
        <v>90</v>
      </c>
      <c r="U85" s="268"/>
      <c r="V85" s="87">
        <f t="shared" si="7"/>
        <v>32</v>
      </c>
      <c r="W85" s="88">
        <f>SUM(V84:V85)</f>
        <v>32</v>
      </c>
    </row>
    <row r="86" spans="1:23" s="1" customFormat="1" ht="16.5" customHeight="1">
      <c r="A86" s="243"/>
      <c r="B86" s="243">
        <v>10</v>
      </c>
      <c r="C86" s="265" t="s">
        <v>86</v>
      </c>
      <c r="D86" s="265" t="s">
        <v>87</v>
      </c>
      <c r="E86" s="23">
        <v>24</v>
      </c>
      <c r="F86" s="174" t="s">
        <v>27</v>
      </c>
      <c r="G86" s="30">
        <v>13</v>
      </c>
      <c r="H86" s="30">
        <v>9</v>
      </c>
      <c r="I86" s="30">
        <v>8</v>
      </c>
      <c r="J86" s="30">
        <v>8</v>
      </c>
      <c r="K86" s="30"/>
      <c r="L86" s="30">
        <v>12</v>
      </c>
      <c r="M86" s="30">
        <v>9</v>
      </c>
      <c r="N86" s="30">
        <v>10</v>
      </c>
      <c r="O86" s="30">
        <v>9</v>
      </c>
      <c r="P86" s="30">
        <v>10</v>
      </c>
      <c r="Q86" s="30"/>
      <c r="R86" s="31"/>
      <c r="S86" s="171">
        <f t="shared" si="6"/>
        <v>88</v>
      </c>
      <c r="T86" s="65"/>
      <c r="U86" s="267">
        <v>43</v>
      </c>
      <c r="V86" s="85">
        <f t="shared" si="7"/>
        <v>30</v>
      </c>
      <c r="W86" s="86" t="s">
        <v>39</v>
      </c>
    </row>
    <row r="87" spans="1:23" s="1" customFormat="1" ht="16.5" customHeight="1">
      <c r="A87" s="264"/>
      <c r="B87" s="264"/>
      <c r="C87" s="273"/>
      <c r="D87" s="242"/>
      <c r="E87" s="23">
        <v>26</v>
      </c>
      <c r="F87" s="176" t="s">
        <v>28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S87" s="172">
        <f t="shared" si="6"/>
        <v>0</v>
      </c>
      <c r="T87" s="9">
        <f>IF(E86="",0,(SUM(S86+S87)))</f>
        <v>88</v>
      </c>
      <c r="U87" s="268"/>
      <c r="V87" s="87">
        <f t="shared" si="7"/>
        <v>0</v>
      </c>
      <c r="W87" s="88">
        <f>SUM(V86:V87)</f>
        <v>30</v>
      </c>
    </row>
    <row r="88" spans="1:23" ht="16.5" customHeight="1">
      <c r="A88" s="269"/>
      <c r="B88" s="269">
        <v>31</v>
      </c>
      <c r="C88" s="265" t="s">
        <v>94</v>
      </c>
      <c r="D88" s="265" t="s">
        <v>95</v>
      </c>
      <c r="E88" s="23">
        <v>24</v>
      </c>
      <c r="F88" s="174" t="s">
        <v>27</v>
      </c>
      <c r="G88" s="30">
        <v>18</v>
      </c>
      <c r="H88" s="30"/>
      <c r="I88" s="30">
        <v>8</v>
      </c>
      <c r="J88" s="30">
        <v>7</v>
      </c>
      <c r="K88" s="30"/>
      <c r="L88" s="30">
        <v>12</v>
      </c>
      <c r="M88" s="30">
        <v>10</v>
      </c>
      <c r="N88" s="30">
        <v>9</v>
      </c>
      <c r="O88" s="30">
        <v>8</v>
      </c>
      <c r="P88" s="30">
        <v>11</v>
      </c>
      <c r="Q88" s="30"/>
      <c r="R88" s="31"/>
      <c r="S88" s="10">
        <f>IF(E88="","",SUM(G88:Q88)-(R88))</f>
        <v>83</v>
      </c>
      <c r="T88" s="8"/>
      <c r="U88" s="267">
        <v>44</v>
      </c>
      <c r="V88" s="85">
        <f>SUM(G88:I88)</f>
        <v>26</v>
      </c>
      <c r="W88" s="86" t="s">
        <v>39</v>
      </c>
    </row>
    <row r="89" spans="1:23" ht="16.5" customHeight="1">
      <c r="A89" s="270"/>
      <c r="B89" s="270"/>
      <c r="C89" s="266"/>
      <c r="D89" s="242"/>
      <c r="E89" s="23">
        <v>21</v>
      </c>
      <c r="F89" s="176" t="s">
        <v>28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  <c r="S89" s="44">
        <f>IF(E89="","",SUM(G89:Q89)-(R89))</f>
        <v>0</v>
      </c>
      <c r="T89" s="9">
        <f>IF(E88="",0,(SUM(S88+S89)))</f>
        <v>83</v>
      </c>
      <c r="U89" s="268"/>
      <c r="V89" s="87">
        <f>SUM(G89:I89)</f>
        <v>0</v>
      </c>
      <c r="W89" s="88">
        <f>SUM(V88:V89)</f>
        <v>26</v>
      </c>
    </row>
    <row r="90" spans="1:23" s="1" customFormat="1" ht="16.5" customHeight="1">
      <c r="A90" s="243"/>
      <c r="B90" s="243">
        <v>13</v>
      </c>
      <c r="C90" s="265" t="s">
        <v>79</v>
      </c>
      <c r="D90" s="265" t="s">
        <v>80</v>
      </c>
      <c r="E90" s="23">
        <v>95</v>
      </c>
      <c r="F90" s="18" t="s">
        <v>27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1"/>
      <c r="S90" s="171">
        <f t="shared" si="6"/>
        <v>0</v>
      </c>
      <c r="T90" s="65"/>
      <c r="U90" s="267">
        <v>45</v>
      </c>
      <c r="V90" s="85">
        <f t="shared" si="7"/>
        <v>0</v>
      </c>
      <c r="W90" s="86" t="s">
        <v>39</v>
      </c>
    </row>
    <row r="91" spans="1:23" s="1" customFormat="1" ht="16.5" customHeight="1">
      <c r="A91" s="264"/>
      <c r="B91" s="264"/>
      <c r="C91" s="266"/>
      <c r="D91" s="242"/>
      <c r="E91" s="23">
        <v>37</v>
      </c>
      <c r="F91" s="20" t="s">
        <v>28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  <c r="S91" s="172">
        <f t="shared" si="6"/>
        <v>0</v>
      </c>
      <c r="T91" s="9">
        <f>IF(E90="",0,(SUM(S90+S91)))</f>
        <v>0</v>
      </c>
      <c r="U91" s="268"/>
      <c r="V91" s="87">
        <f t="shared" si="7"/>
        <v>0</v>
      </c>
      <c r="W91" s="88">
        <f>SUM(V90:V91)</f>
        <v>0</v>
      </c>
    </row>
    <row r="92" spans="1:23" s="1" customFormat="1" ht="16.5" customHeight="1">
      <c r="A92" s="243"/>
      <c r="B92" s="243">
        <v>25</v>
      </c>
      <c r="C92" s="265" t="s">
        <v>151</v>
      </c>
      <c r="D92" s="265" t="s">
        <v>152</v>
      </c>
      <c r="E92" s="23">
        <v>20</v>
      </c>
      <c r="F92" s="18" t="s">
        <v>27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1"/>
      <c r="S92" s="171">
        <f aca="true" t="shared" si="8" ref="S92:S97">IF(E92="","",SUM(G92:Q92)-(R92))</f>
        <v>0</v>
      </c>
      <c r="T92" s="65"/>
      <c r="U92" s="267">
        <v>46</v>
      </c>
      <c r="V92" s="85">
        <f aca="true" t="shared" si="9" ref="V92:V97">SUM(G92:I92)</f>
        <v>0</v>
      </c>
      <c r="W92" s="86" t="s">
        <v>39</v>
      </c>
    </row>
    <row r="93" spans="1:23" s="1" customFormat="1" ht="16.5" customHeight="1">
      <c r="A93" s="264"/>
      <c r="B93" s="264"/>
      <c r="C93" s="266"/>
      <c r="D93" s="242"/>
      <c r="E93" s="23">
        <v>39</v>
      </c>
      <c r="F93" s="20" t="s">
        <v>28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  <c r="S93" s="172">
        <f t="shared" si="8"/>
        <v>0</v>
      </c>
      <c r="T93" s="16">
        <f>IF(E92="",0,(SUM(S92+S93)))</f>
        <v>0</v>
      </c>
      <c r="U93" s="268"/>
      <c r="V93" s="87">
        <f t="shared" si="9"/>
        <v>0</v>
      </c>
      <c r="W93" s="88">
        <f>SUM(V92:V93)</f>
        <v>0</v>
      </c>
    </row>
    <row r="94" spans="1:23" s="1" customFormat="1" ht="16.5" customHeight="1">
      <c r="A94" s="243"/>
      <c r="B94" s="243">
        <v>26</v>
      </c>
      <c r="C94" s="265" t="s">
        <v>151</v>
      </c>
      <c r="D94" s="265" t="s">
        <v>152</v>
      </c>
      <c r="E94" s="23">
        <v>38</v>
      </c>
      <c r="F94" s="18" t="s">
        <v>27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1"/>
      <c r="S94" s="171">
        <f t="shared" si="8"/>
        <v>0</v>
      </c>
      <c r="T94" s="65"/>
      <c r="U94" s="267">
        <v>47</v>
      </c>
      <c r="V94" s="85">
        <f t="shared" si="9"/>
        <v>0</v>
      </c>
      <c r="W94" s="86" t="s">
        <v>39</v>
      </c>
    </row>
    <row r="95" spans="1:23" s="1" customFormat="1" ht="16.5" customHeight="1">
      <c r="A95" s="264"/>
      <c r="B95" s="264"/>
      <c r="C95" s="266"/>
      <c r="D95" s="242"/>
      <c r="E95" s="23">
        <v>29</v>
      </c>
      <c r="F95" s="20" t="s">
        <v>28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  <c r="S95" s="172">
        <f t="shared" si="8"/>
        <v>0</v>
      </c>
      <c r="T95" s="9">
        <f>IF(E94="",0,(SUM(S94+S95)))</f>
        <v>0</v>
      </c>
      <c r="U95" s="268"/>
      <c r="V95" s="87">
        <f t="shared" si="9"/>
        <v>0</v>
      </c>
      <c r="W95" s="88">
        <f>SUM(V94:V95)</f>
        <v>0</v>
      </c>
    </row>
    <row r="96" spans="1:23" s="1" customFormat="1" ht="16.5" customHeight="1">
      <c r="A96" s="243"/>
      <c r="B96" s="243">
        <v>29</v>
      </c>
      <c r="C96" s="265" t="s">
        <v>151</v>
      </c>
      <c r="D96" s="265" t="s">
        <v>152</v>
      </c>
      <c r="E96" s="23">
        <v>27</v>
      </c>
      <c r="F96" s="18" t="s">
        <v>27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1"/>
      <c r="S96" s="171">
        <f t="shared" si="8"/>
        <v>0</v>
      </c>
      <c r="T96" s="65"/>
      <c r="U96" s="267">
        <v>48</v>
      </c>
      <c r="V96" s="85">
        <f t="shared" si="9"/>
        <v>0</v>
      </c>
      <c r="W96" s="86" t="s">
        <v>39</v>
      </c>
    </row>
    <row r="97" spans="1:23" s="1" customFormat="1" ht="16.5" customHeight="1">
      <c r="A97" s="264"/>
      <c r="B97" s="264"/>
      <c r="C97" s="266"/>
      <c r="D97" s="266"/>
      <c r="E97" s="23">
        <v>2</v>
      </c>
      <c r="F97" s="20" t="s">
        <v>28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  <c r="S97" s="172">
        <f t="shared" si="8"/>
        <v>0</v>
      </c>
      <c r="T97" s="9">
        <f>IF(E96="",0,(SUM(S96+S97)))</f>
        <v>0</v>
      </c>
      <c r="U97" s="268"/>
      <c r="V97" s="87">
        <f t="shared" si="9"/>
        <v>0</v>
      </c>
      <c r="W97" s="88">
        <f>SUM(V96:V97)</f>
        <v>0</v>
      </c>
    </row>
    <row r="98" spans="1:23" s="1" customFormat="1" ht="16.5" customHeight="1">
      <c r="A98" s="243"/>
      <c r="B98" s="243">
        <v>33</v>
      </c>
      <c r="C98" s="265" t="s">
        <v>139</v>
      </c>
      <c r="D98" s="265" t="s">
        <v>133</v>
      </c>
      <c r="E98" s="23">
        <v>109</v>
      </c>
      <c r="F98" s="18" t="s">
        <v>27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1"/>
      <c r="S98" s="171">
        <f>IF(E98="","",SUM(G98:Q98)-(R98))</f>
        <v>0</v>
      </c>
      <c r="T98" s="65"/>
      <c r="U98" s="267">
        <v>49</v>
      </c>
      <c r="V98" s="85">
        <f>SUM(G98:I98)</f>
        <v>0</v>
      </c>
      <c r="W98" s="86" t="s">
        <v>39</v>
      </c>
    </row>
    <row r="99" spans="1:23" s="1" customFormat="1" ht="16.5" customHeight="1">
      <c r="A99" s="264"/>
      <c r="B99" s="264"/>
      <c r="C99" s="266"/>
      <c r="D99" s="242"/>
      <c r="E99" s="23">
        <v>106</v>
      </c>
      <c r="F99" s="20" t="s">
        <v>28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  <c r="S99" s="172">
        <f>IF(E99="","",SUM(G99:Q99)-(R99))</f>
        <v>0</v>
      </c>
      <c r="T99" s="9">
        <f>IF(E98="",0,(SUM(S98+S99)))</f>
        <v>0</v>
      </c>
      <c r="U99" s="268"/>
      <c r="V99" s="87">
        <f>SUM(G99:I99)</f>
        <v>0</v>
      </c>
      <c r="W99" s="88">
        <f>SUM(V98:V99)</f>
        <v>0</v>
      </c>
    </row>
  </sheetData>
  <sheetProtection/>
  <mergeCells count="245">
    <mergeCell ref="B96:B97"/>
    <mergeCell ref="C96:C97"/>
    <mergeCell ref="B42:B43"/>
    <mergeCell ref="B76:B77"/>
    <mergeCell ref="B26:B27"/>
    <mergeCell ref="C26:C27"/>
    <mergeCell ref="B36:B37"/>
    <mergeCell ref="D8:D9"/>
    <mergeCell ref="B74:B75"/>
    <mergeCell ref="C74:C75"/>
    <mergeCell ref="B98:B99"/>
    <mergeCell ref="C98:C99"/>
    <mergeCell ref="C10:C11"/>
    <mergeCell ref="B82:B83"/>
    <mergeCell ref="U64:U65"/>
    <mergeCell ref="U88:U89"/>
    <mergeCell ref="U54:U55"/>
    <mergeCell ref="C88:C89"/>
    <mergeCell ref="B64:B65"/>
    <mergeCell ref="C64:C65"/>
    <mergeCell ref="U4:U5"/>
    <mergeCell ref="B52:B53"/>
    <mergeCell ref="C52:C53"/>
    <mergeCell ref="C6:C7"/>
    <mergeCell ref="U6:U7"/>
    <mergeCell ref="U56:U57"/>
    <mergeCell ref="U52:U53"/>
    <mergeCell ref="U38:U39"/>
    <mergeCell ref="U28:U29"/>
    <mergeCell ref="D54:D55"/>
    <mergeCell ref="D96:D97"/>
    <mergeCell ref="B54:B55"/>
    <mergeCell ref="U98:U99"/>
    <mergeCell ref="B88:B89"/>
    <mergeCell ref="U16:U17"/>
    <mergeCell ref="D16:D17"/>
    <mergeCell ref="U46:U47"/>
    <mergeCell ref="B32:B33"/>
    <mergeCell ref="B34:B35"/>
    <mergeCell ref="C70:C71"/>
    <mergeCell ref="U96:U97"/>
    <mergeCell ref="C38:C39"/>
    <mergeCell ref="B18:B19"/>
    <mergeCell ref="U18:U19"/>
    <mergeCell ref="U14:U15"/>
    <mergeCell ref="C34:C35"/>
    <mergeCell ref="U70:U71"/>
    <mergeCell ref="D60:D61"/>
    <mergeCell ref="C42:C43"/>
    <mergeCell ref="B56:B57"/>
    <mergeCell ref="B86:B87"/>
    <mergeCell ref="B70:B71"/>
    <mergeCell ref="U68:U69"/>
    <mergeCell ref="D34:D35"/>
    <mergeCell ref="U84:U85"/>
    <mergeCell ref="C58:C59"/>
    <mergeCell ref="U58:U59"/>
    <mergeCell ref="C56:C57"/>
    <mergeCell ref="C66:C67"/>
    <mergeCell ref="B62:B63"/>
    <mergeCell ref="B2:B3"/>
    <mergeCell ref="B20:B21"/>
    <mergeCell ref="C62:C63"/>
    <mergeCell ref="C14:C15"/>
    <mergeCell ref="B22:B23"/>
    <mergeCell ref="C68:C69"/>
    <mergeCell ref="B66:B67"/>
    <mergeCell ref="C22:C23"/>
    <mergeCell ref="B28:B29"/>
    <mergeCell ref="C28:C29"/>
    <mergeCell ref="D2:D3"/>
    <mergeCell ref="D82:D83"/>
    <mergeCell ref="U82:U83"/>
    <mergeCell ref="C30:C31"/>
    <mergeCell ref="U30:U31"/>
    <mergeCell ref="C46:C47"/>
    <mergeCell ref="U26:U27"/>
    <mergeCell ref="C2:C3"/>
    <mergeCell ref="U2:U3"/>
    <mergeCell ref="C18:C19"/>
    <mergeCell ref="C94:C95"/>
    <mergeCell ref="B40:B41"/>
    <mergeCell ref="U48:U49"/>
    <mergeCell ref="U42:U43"/>
    <mergeCell ref="D46:D47"/>
    <mergeCell ref="B46:B47"/>
    <mergeCell ref="B78:B79"/>
    <mergeCell ref="C86:C87"/>
    <mergeCell ref="B58:B59"/>
    <mergeCell ref="B92:B93"/>
    <mergeCell ref="U86:U87"/>
    <mergeCell ref="C4:C5"/>
    <mergeCell ref="C78:C79"/>
    <mergeCell ref="U92:U93"/>
    <mergeCell ref="U78:U79"/>
    <mergeCell ref="B14:B15"/>
    <mergeCell ref="D62:D63"/>
    <mergeCell ref="B48:B49"/>
    <mergeCell ref="C48:C49"/>
    <mergeCell ref="C92:C93"/>
    <mergeCell ref="U62:U63"/>
    <mergeCell ref="C36:C37"/>
    <mergeCell ref="U36:U37"/>
    <mergeCell ref="U32:U33"/>
    <mergeCell ref="C82:C83"/>
    <mergeCell ref="C20:C21"/>
    <mergeCell ref="U66:U67"/>
    <mergeCell ref="U74:U75"/>
    <mergeCell ref="D40:D41"/>
    <mergeCell ref="U40:U41"/>
    <mergeCell ref="B30:B31"/>
    <mergeCell ref="D6:D7"/>
    <mergeCell ref="D22:D23"/>
    <mergeCell ref="B8:B9"/>
    <mergeCell ref="C32:C33"/>
    <mergeCell ref="U20:U21"/>
    <mergeCell ref="U8:U9"/>
    <mergeCell ref="B6:B7"/>
    <mergeCell ref="B38:B39"/>
    <mergeCell ref="U94:U95"/>
    <mergeCell ref="U10:U11"/>
    <mergeCell ref="B24:B25"/>
    <mergeCell ref="C24:C25"/>
    <mergeCell ref="U24:U25"/>
    <mergeCell ref="C8:C9"/>
    <mergeCell ref="C54:C55"/>
    <mergeCell ref="U22:U23"/>
    <mergeCell ref="U34:U35"/>
    <mergeCell ref="B84:B85"/>
    <mergeCell ref="U76:U77"/>
    <mergeCell ref="C90:C91"/>
    <mergeCell ref="U90:U91"/>
    <mergeCell ref="D10:D11"/>
    <mergeCell ref="B44:B45"/>
    <mergeCell ref="C44:C45"/>
    <mergeCell ref="D44:D45"/>
    <mergeCell ref="B16:B17"/>
    <mergeCell ref="C16:C17"/>
    <mergeCell ref="C40:C41"/>
    <mergeCell ref="U60:U61"/>
    <mergeCell ref="D90:D91"/>
    <mergeCell ref="D74:D75"/>
    <mergeCell ref="B90:B91"/>
    <mergeCell ref="B12:B13"/>
    <mergeCell ref="C12:C13"/>
    <mergeCell ref="D20:D21"/>
    <mergeCell ref="D24:D25"/>
    <mergeCell ref="D42:D43"/>
    <mergeCell ref="U12:U13"/>
    <mergeCell ref="D70:D71"/>
    <mergeCell ref="D36:D37"/>
    <mergeCell ref="D64:D65"/>
    <mergeCell ref="D76:D77"/>
    <mergeCell ref="D86:D87"/>
    <mergeCell ref="B60:B61"/>
    <mergeCell ref="C60:C61"/>
    <mergeCell ref="C76:C77"/>
    <mergeCell ref="C84:C85"/>
    <mergeCell ref="B68:B69"/>
    <mergeCell ref="D4:D5"/>
    <mergeCell ref="D66:D67"/>
    <mergeCell ref="D38:D39"/>
    <mergeCell ref="D68:D69"/>
    <mergeCell ref="D18:D19"/>
    <mergeCell ref="D26:D27"/>
    <mergeCell ref="A98:A99"/>
    <mergeCell ref="A60:A61"/>
    <mergeCell ref="D78:D79"/>
    <mergeCell ref="D58:D59"/>
    <mergeCell ref="D94:D95"/>
    <mergeCell ref="D12:D13"/>
    <mergeCell ref="D92:D93"/>
    <mergeCell ref="D98:D99"/>
    <mergeCell ref="D48:D49"/>
    <mergeCell ref="D32:D33"/>
    <mergeCell ref="A12:A13"/>
    <mergeCell ref="A96:A97"/>
    <mergeCell ref="A82:A83"/>
    <mergeCell ref="B4:B5"/>
    <mergeCell ref="B94:B95"/>
    <mergeCell ref="D52:D53"/>
    <mergeCell ref="B10:B11"/>
    <mergeCell ref="D14:D15"/>
    <mergeCell ref="D84:D85"/>
    <mergeCell ref="D28:D29"/>
    <mergeCell ref="A88:A89"/>
    <mergeCell ref="A24:A25"/>
    <mergeCell ref="A78:A79"/>
    <mergeCell ref="A94:A95"/>
    <mergeCell ref="A40:A41"/>
    <mergeCell ref="D30:D31"/>
    <mergeCell ref="A92:A93"/>
    <mergeCell ref="A48:A49"/>
    <mergeCell ref="D56:D57"/>
    <mergeCell ref="D88:D89"/>
    <mergeCell ref="A86:A87"/>
    <mergeCell ref="A44:A45"/>
    <mergeCell ref="A18:A19"/>
    <mergeCell ref="A2:A3"/>
    <mergeCell ref="A36:A37"/>
    <mergeCell ref="A22:A23"/>
    <mergeCell ref="A4:A5"/>
    <mergeCell ref="A70:A71"/>
    <mergeCell ref="A28:A29"/>
    <mergeCell ref="A32:A33"/>
    <mergeCell ref="A68:A69"/>
    <mergeCell ref="A46:A47"/>
    <mergeCell ref="A84:A85"/>
    <mergeCell ref="A66:A67"/>
    <mergeCell ref="A38:A39"/>
    <mergeCell ref="A8:A9"/>
    <mergeCell ref="A30:A31"/>
    <mergeCell ref="A76:A77"/>
    <mergeCell ref="A16:A17"/>
    <mergeCell ref="A56:A57"/>
    <mergeCell ref="A90:A91"/>
    <mergeCell ref="A74:A75"/>
    <mergeCell ref="A64:A65"/>
    <mergeCell ref="A10:A11"/>
    <mergeCell ref="A54:A55"/>
    <mergeCell ref="A58:A59"/>
    <mergeCell ref="A80:A81"/>
    <mergeCell ref="A20:A21"/>
    <mergeCell ref="A52:A53"/>
    <mergeCell ref="A34:A35"/>
    <mergeCell ref="B72:B73"/>
    <mergeCell ref="C72:C73"/>
    <mergeCell ref="D72:D73"/>
    <mergeCell ref="U72:U73"/>
    <mergeCell ref="A6:A7"/>
    <mergeCell ref="A42:A43"/>
    <mergeCell ref="A62:A63"/>
    <mergeCell ref="U44:U45"/>
    <mergeCell ref="A14:A15"/>
    <mergeCell ref="A26:A27"/>
    <mergeCell ref="B80:B81"/>
    <mergeCell ref="C80:C81"/>
    <mergeCell ref="D80:D81"/>
    <mergeCell ref="U80:U81"/>
    <mergeCell ref="A50:A51"/>
    <mergeCell ref="B50:B51"/>
    <mergeCell ref="C50:C51"/>
    <mergeCell ref="D50:D51"/>
    <mergeCell ref="U50:U51"/>
    <mergeCell ref="A72:A73"/>
  </mergeCells>
  <printOptions gridLines="1"/>
  <pageMargins left="0.31496062992125984" right="0.15748031496062992" top="0.7480314960629921" bottom="0.5511811023622047" header="0.5118110236220472" footer="0.5118110236220472"/>
  <pageSetup fitToHeight="0" fitToWidth="1" horizontalDpi="300" verticalDpi="300" orientation="portrait" paperSize="9" scale="73" r:id="rId2"/>
  <headerFooter alignWithMargins="0">
    <oddHeader>&amp;CCoppie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1" sqref="A1:S16384"/>
    </sheetView>
  </sheetViews>
  <sheetFormatPr defaultColWidth="9.140625" defaultRowHeight="15.75" customHeight="1"/>
  <cols>
    <col min="1" max="1" width="4.00390625" style="2" bestFit="1" customWidth="1"/>
    <col min="2" max="2" width="27.8515625" style="2" bestFit="1" customWidth="1"/>
    <col min="3" max="3" width="6.8515625" style="2" customWidth="1"/>
    <col min="4" max="4" width="6.140625" style="22" customWidth="1"/>
    <col min="5" max="15" width="4.28125" style="29" customWidth="1"/>
    <col min="16" max="16" width="4.28125" style="139" customWidth="1"/>
    <col min="17" max="17" width="5.421875" style="1" customWidth="1"/>
    <col min="18" max="18" width="5.421875" style="5" customWidth="1"/>
    <col min="19" max="19" width="11.28125" style="4" bestFit="1" customWidth="1"/>
    <col min="20" max="16384" width="9.140625" style="1" customWidth="1"/>
  </cols>
  <sheetData>
    <row r="1" spans="1:20" s="51" customFormat="1" ht="15.75" customHeight="1">
      <c r="A1" s="66" t="s">
        <v>36</v>
      </c>
      <c r="B1" s="46" t="s">
        <v>34</v>
      </c>
      <c r="C1" s="46" t="s">
        <v>31</v>
      </c>
      <c r="D1" s="47" t="s">
        <v>0</v>
      </c>
      <c r="E1" s="48" t="s">
        <v>2</v>
      </c>
      <c r="F1" s="48" t="s">
        <v>3</v>
      </c>
      <c r="G1" s="48" t="s">
        <v>4</v>
      </c>
      <c r="H1" s="48" t="s">
        <v>20</v>
      </c>
      <c r="I1" s="48" t="s">
        <v>5</v>
      </c>
      <c r="J1" s="48" t="s">
        <v>6</v>
      </c>
      <c r="K1" s="48" t="s">
        <v>7</v>
      </c>
      <c r="L1" s="48" t="s">
        <v>8</v>
      </c>
      <c r="M1" s="48" t="s">
        <v>19</v>
      </c>
      <c r="N1" s="48" t="s">
        <v>29</v>
      </c>
      <c r="O1" s="48" t="s">
        <v>17</v>
      </c>
      <c r="P1" s="137" t="s">
        <v>9</v>
      </c>
      <c r="Q1" s="50" t="s">
        <v>30</v>
      </c>
      <c r="R1" s="45" t="s">
        <v>10</v>
      </c>
      <c r="S1" s="76" t="s">
        <v>38</v>
      </c>
      <c r="T1" s="14"/>
    </row>
    <row r="2" spans="1:19" ht="15.75" customHeight="1">
      <c r="A2" s="65"/>
      <c r="B2" s="38" t="s">
        <v>81</v>
      </c>
      <c r="C2" s="38" t="s">
        <v>82</v>
      </c>
      <c r="D2" s="21" t="s">
        <v>197</v>
      </c>
      <c r="E2" s="25">
        <v>26</v>
      </c>
      <c r="F2" s="25">
        <v>10</v>
      </c>
      <c r="G2" s="25">
        <v>6</v>
      </c>
      <c r="H2" s="25">
        <v>8</v>
      </c>
      <c r="I2" s="25">
        <v>15</v>
      </c>
      <c r="J2" s="25">
        <v>13</v>
      </c>
      <c r="K2" s="25">
        <v>8</v>
      </c>
      <c r="L2" s="25">
        <v>10</v>
      </c>
      <c r="M2" s="25">
        <v>9</v>
      </c>
      <c r="N2" s="25">
        <v>12</v>
      </c>
      <c r="O2" s="25">
        <v>4</v>
      </c>
      <c r="P2" s="138"/>
      <c r="Q2" s="24">
        <f aca="true" t="shared" si="0" ref="Q2:Q33">IF(D2="","",SUM(E2:O2)-(P2))</f>
        <v>121</v>
      </c>
      <c r="R2" s="192">
        <v>1</v>
      </c>
      <c r="S2" s="89">
        <f aca="true" t="shared" si="1" ref="S2:S65">SUM(E2:G2)</f>
        <v>42</v>
      </c>
    </row>
    <row r="3" spans="1:19" ht="15.75" customHeight="1">
      <c r="A3" s="65"/>
      <c r="B3" s="38" t="s">
        <v>199</v>
      </c>
      <c r="C3" s="38" t="s">
        <v>117</v>
      </c>
      <c r="D3" s="21" t="s">
        <v>205</v>
      </c>
      <c r="E3" s="25">
        <v>20</v>
      </c>
      <c r="F3" s="25">
        <v>10</v>
      </c>
      <c r="G3" s="25">
        <v>6</v>
      </c>
      <c r="H3" s="25">
        <v>9</v>
      </c>
      <c r="I3" s="25">
        <v>15</v>
      </c>
      <c r="J3" s="25">
        <v>13</v>
      </c>
      <c r="K3" s="25">
        <v>8</v>
      </c>
      <c r="L3" s="25">
        <v>9</v>
      </c>
      <c r="M3" s="25">
        <v>12</v>
      </c>
      <c r="N3" s="25">
        <v>11</v>
      </c>
      <c r="O3" s="25">
        <v>4</v>
      </c>
      <c r="P3" s="138"/>
      <c r="Q3" s="24">
        <f t="shared" si="0"/>
        <v>117</v>
      </c>
      <c r="R3" s="192">
        <v>2</v>
      </c>
      <c r="S3" s="89">
        <f t="shared" si="1"/>
        <v>36</v>
      </c>
    </row>
    <row r="4" spans="1:19" ht="15.75" customHeight="1">
      <c r="A4" s="65"/>
      <c r="B4" s="38" t="s">
        <v>81</v>
      </c>
      <c r="C4" s="38" t="s">
        <v>82</v>
      </c>
      <c r="D4" s="21" t="s">
        <v>167</v>
      </c>
      <c r="E4" s="38">
        <v>24</v>
      </c>
      <c r="F4" s="38">
        <v>10</v>
      </c>
      <c r="G4" s="38">
        <v>6</v>
      </c>
      <c r="H4" s="38">
        <v>8</v>
      </c>
      <c r="I4" s="38">
        <v>12</v>
      </c>
      <c r="J4" s="38">
        <v>12</v>
      </c>
      <c r="K4" s="38">
        <v>8</v>
      </c>
      <c r="L4" s="38">
        <v>9</v>
      </c>
      <c r="M4" s="38">
        <v>10</v>
      </c>
      <c r="N4" s="38">
        <v>12</v>
      </c>
      <c r="O4" s="38">
        <v>3</v>
      </c>
      <c r="P4" s="131"/>
      <c r="Q4" s="24">
        <f t="shared" si="0"/>
        <v>114</v>
      </c>
      <c r="R4" s="192">
        <v>3</v>
      </c>
      <c r="S4" s="89">
        <f t="shared" si="1"/>
        <v>40</v>
      </c>
    </row>
    <row r="5" spans="1:19" ht="15.75" customHeight="1">
      <c r="A5" s="65"/>
      <c r="B5" s="38" t="s">
        <v>70</v>
      </c>
      <c r="C5" s="38" t="s">
        <v>71</v>
      </c>
      <c r="D5" s="21" t="s">
        <v>225</v>
      </c>
      <c r="E5" s="25">
        <v>19</v>
      </c>
      <c r="F5" s="25">
        <v>10</v>
      </c>
      <c r="G5" s="25">
        <v>9</v>
      </c>
      <c r="H5" s="25">
        <v>8</v>
      </c>
      <c r="I5" s="25">
        <v>14</v>
      </c>
      <c r="J5" s="25">
        <v>12</v>
      </c>
      <c r="K5" s="25">
        <v>9</v>
      </c>
      <c r="L5" s="25">
        <v>10</v>
      </c>
      <c r="M5" s="25">
        <v>10</v>
      </c>
      <c r="N5" s="25">
        <v>9</v>
      </c>
      <c r="O5" s="25">
        <v>3</v>
      </c>
      <c r="P5" s="138"/>
      <c r="Q5" s="24">
        <f t="shared" si="0"/>
        <v>113</v>
      </c>
      <c r="R5" s="130">
        <v>4</v>
      </c>
      <c r="S5" s="89">
        <f t="shared" si="1"/>
        <v>38</v>
      </c>
    </row>
    <row r="6" spans="1:19" ht="15.75" customHeight="1">
      <c r="A6" s="65"/>
      <c r="B6" s="38" t="s">
        <v>199</v>
      </c>
      <c r="C6" s="38" t="s">
        <v>117</v>
      </c>
      <c r="D6" s="21" t="s">
        <v>184</v>
      </c>
      <c r="E6" s="38">
        <v>19</v>
      </c>
      <c r="F6" s="38">
        <v>16</v>
      </c>
      <c r="G6" s="38"/>
      <c r="H6" s="38">
        <v>9</v>
      </c>
      <c r="I6" s="38">
        <v>14</v>
      </c>
      <c r="J6" s="38">
        <v>12</v>
      </c>
      <c r="K6" s="38">
        <v>9</v>
      </c>
      <c r="L6" s="38">
        <v>10</v>
      </c>
      <c r="M6" s="38">
        <v>11</v>
      </c>
      <c r="N6" s="38">
        <v>9</v>
      </c>
      <c r="O6" s="38">
        <v>3</v>
      </c>
      <c r="P6" s="131"/>
      <c r="Q6" s="24">
        <f t="shared" si="0"/>
        <v>112</v>
      </c>
      <c r="R6" s="130">
        <v>5</v>
      </c>
      <c r="S6" s="89">
        <f t="shared" si="1"/>
        <v>35</v>
      </c>
    </row>
    <row r="7" spans="1:19" ht="15.75" customHeight="1">
      <c r="A7" s="65"/>
      <c r="B7" s="38" t="s">
        <v>66</v>
      </c>
      <c r="C7" s="38" t="s">
        <v>67</v>
      </c>
      <c r="D7" s="21" t="s">
        <v>239</v>
      </c>
      <c r="E7" s="25">
        <v>21</v>
      </c>
      <c r="F7" s="25">
        <v>9</v>
      </c>
      <c r="G7" s="25">
        <v>8</v>
      </c>
      <c r="H7" s="25">
        <v>7</v>
      </c>
      <c r="I7" s="25">
        <v>13</v>
      </c>
      <c r="J7" s="25">
        <v>13</v>
      </c>
      <c r="K7" s="25">
        <v>9</v>
      </c>
      <c r="L7" s="25">
        <v>10</v>
      </c>
      <c r="M7" s="25">
        <v>9</v>
      </c>
      <c r="N7" s="25">
        <v>9</v>
      </c>
      <c r="O7" s="25">
        <v>3</v>
      </c>
      <c r="P7" s="138"/>
      <c r="Q7" s="24">
        <f t="shared" si="0"/>
        <v>111</v>
      </c>
      <c r="R7" s="38">
        <v>6</v>
      </c>
      <c r="S7" s="89">
        <f t="shared" si="1"/>
        <v>38</v>
      </c>
    </row>
    <row r="8" spans="1:19" ht="15.75" customHeight="1">
      <c r="A8" s="65"/>
      <c r="B8" s="38" t="s">
        <v>199</v>
      </c>
      <c r="C8" s="38" t="s">
        <v>117</v>
      </c>
      <c r="D8" s="21" t="s">
        <v>204</v>
      </c>
      <c r="E8" s="38">
        <v>18</v>
      </c>
      <c r="F8" s="38">
        <v>12</v>
      </c>
      <c r="G8" s="38">
        <v>7</v>
      </c>
      <c r="H8" s="38">
        <v>9</v>
      </c>
      <c r="I8" s="38">
        <v>15</v>
      </c>
      <c r="J8" s="38">
        <v>10</v>
      </c>
      <c r="K8" s="38">
        <v>7</v>
      </c>
      <c r="L8" s="38">
        <v>9</v>
      </c>
      <c r="M8" s="38">
        <v>12</v>
      </c>
      <c r="N8" s="38">
        <v>9</v>
      </c>
      <c r="O8" s="38">
        <v>3</v>
      </c>
      <c r="P8" s="131"/>
      <c r="Q8" s="24">
        <f t="shared" si="0"/>
        <v>111</v>
      </c>
      <c r="R8" s="38">
        <v>7</v>
      </c>
      <c r="S8" s="89">
        <f t="shared" si="1"/>
        <v>37</v>
      </c>
    </row>
    <row r="9" spans="1:19" ht="15.75" customHeight="1">
      <c r="A9" s="65"/>
      <c r="B9" s="38" t="s">
        <v>66</v>
      </c>
      <c r="C9" s="38" t="s">
        <v>67</v>
      </c>
      <c r="D9" s="21" t="s">
        <v>241</v>
      </c>
      <c r="E9" s="38">
        <v>20</v>
      </c>
      <c r="F9" s="38">
        <v>9</v>
      </c>
      <c r="G9" s="38">
        <v>8</v>
      </c>
      <c r="H9" s="38">
        <v>8</v>
      </c>
      <c r="I9" s="38">
        <v>10</v>
      </c>
      <c r="J9" s="38">
        <v>11</v>
      </c>
      <c r="K9" s="38">
        <v>9</v>
      </c>
      <c r="L9" s="38">
        <v>11</v>
      </c>
      <c r="M9" s="38">
        <v>10</v>
      </c>
      <c r="N9" s="38">
        <v>10</v>
      </c>
      <c r="O9" s="38">
        <v>3</v>
      </c>
      <c r="P9" s="131"/>
      <c r="Q9" s="24">
        <f t="shared" si="0"/>
        <v>109</v>
      </c>
      <c r="R9" s="38">
        <v>8</v>
      </c>
      <c r="S9" s="89">
        <f t="shared" si="1"/>
        <v>37</v>
      </c>
    </row>
    <row r="10" spans="1:19" ht="15.75" customHeight="1">
      <c r="A10" s="65"/>
      <c r="B10" s="38" t="s">
        <v>173</v>
      </c>
      <c r="C10" s="38" t="s">
        <v>174</v>
      </c>
      <c r="D10" s="21" t="s">
        <v>180</v>
      </c>
      <c r="E10" s="38">
        <v>18</v>
      </c>
      <c r="F10" s="38">
        <v>12</v>
      </c>
      <c r="G10" s="38">
        <v>7</v>
      </c>
      <c r="H10" s="38">
        <v>7</v>
      </c>
      <c r="I10" s="38">
        <v>13</v>
      </c>
      <c r="J10" s="38">
        <v>12</v>
      </c>
      <c r="K10" s="38">
        <v>9</v>
      </c>
      <c r="L10" s="38">
        <v>9</v>
      </c>
      <c r="M10" s="38">
        <v>8</v>
      </c>
      <c r="N10" s="38">
        <v>10</v>
      </c>
      <c r="O10" s="38">
        <v>3</v>
      </c>
      <c r="P10" s="131"/>
      <c r="Q10" s="24">
        <f t="shared" si="0"/>
        <v>108</v>
      </c>
      <c r="R10" s="38">
        <v>9</v>
      </c>
      <c r="S10" s="89">
        <f t="shared" si="1"/>
        <v>37</v>
      </c>
    </row>
    <row r="11" spans="1:19" ht="15.75" customHeight="1">
      <c r="A11" s="65"/>
      <c r="B11" s="38" t="s">
        <v>173</v>
      </c>
      <c r="C11" s="38" t="s">
        <v>174</v>
      </c>
      <c r="D11" s="21" t="s">
        <v>176</v>
      </c>
      <c r="E11" s="25">
        <v>16</v>
      </c>
      <c r="F11" s="25">
        <v>10</v>
      </c>
      <c r="G11" s="25">
        <v>6</v>
      </c>
      <c r="H11" s="25">
        <v>9</v>
      </c>
      <c r="I11" s="25">
        <v>15</v>
      </c>
      <c r="J11" s="25">
        <v>12</v>
      </c>
      <c r="K11" s="25">
        <v>9</v>
      </c>
      <c r="L11" s="25">
        <v>10</v>
      </c>
      <c r="M11" s="25">
        <v>8</v>
      </c>
      <c r="N11" s="25">
        <v>9</v>
      </c>
      <c r="O11" s="25">
        <v>3</v>
      </c>
      <c r="P11" s="138"/>
      <c r="Q11" s="24">
        <f t="shared" si="0"/>
        <v>107</v>
      </c>
      <c r="R11" s="38">
        <v>10</v>
      </c>
      <c r="S11" s="89">
        <f t="shared" si="1"/>
        <v>32</v>
      </c>
    </row>
    <row r="12" spans="1:19" ht="15.75" customHeight="1">
      <c r="A12" s="65"/>
      <c r="B12" s="38" t="s">
        <v>173</v>
      </c>
      <c r="C12" s="38" t="s">
        <v>174</v>
      </c>
      <c r="D12" s="21" t="s">
        <v>175</v>
      </c>
      <c r="E12" s="38">
        <v>17</v>
      </c>
      <c r="F12" s="38">
        <v>11</v>
      </c>
      <c r="G12" s="38">
        <v>6</v>
      </c>
      <c r="H12" s="38">
        <v>8</v>
      </c>
      <c r="I12" s="38">
        <v>12</v>
      </c>
      <c r="J12" s="38">
        <v>12</v>
      </c>
      <c r="K12" s="38">
        <v>9</v>
      </c>
      <c r="L12" s="38">
        <v>10</v>
      </c>
      <c r="M12" s="38">
        <v>9</v>
      </c>
      <c r="N12" s="38">
        <v>9</v>
      </c>
      <c r="O12" s="38">
        <v>3</v>
      </c>
      <c r="P12" s="131"/>
      <c r="Q12" s="24">
        <f t="shared" si="0"/>
        <v>106</v>
      </c>
      <c r="R12" s="38">
        <v>11</v>
      </c>
      <c r="S12" s="89">
        <f t="shared" si="1"/>
        <v>34</v>
      </c>
    </row>
    <row r="13" spans="1:19" ht="15.75" customHeight="1">
      <c r="A13" s="65"/>
      <c r="B13" s="38" t="s">
        <v>223</v>
      </c>
      <c r="C13" s="38" t="s">
        <v>224</v>
      </c>
      <c r="D13" s="21" t="s">
        <v>198</v>
      </c>
      <c r="E13" s="38">
        <v>16</v>
      </c>
      <c r="F13" s="38">
        <v>9</v>
      </c>
      <c r="G13" s="38">
        <v>6</v>
      </c>
      <c r="H13" s="38">
        <v>10</v>
      </c>
      <c r="I13" s="38">
        <v>12</v>
      </c>
      <c r="J13" s="38">
        <v>15</v>
      </c>
      <c r="K13" s="38">
        <v>6</v>
      </c>
      <c r="L13" s="38">
        <v>7</v>
      </c>
      <c r="M13" s="38">
        <v>12</v>
      </c>
      <c r="N13" s="38">
        <v>9</v>
      </c>
      <c r="O13" s="38">
        <v>3</v>
      </c>
      <c r="P13" s="131"/>
      <c r="Q13" s="24">
        <f t="shared" si="0"/>
        <v>105</v>
      </c>
      <c r="R13" s="38">
        <v>12</v>
      </c>
      <c r="S13" s="89">
        <f t="shared" si="1"/>
        <v>31</v>
      </c>
    </row>
    <row r="14" spans="1:19" ht="15.75" customHeight="1">
      <c r="A14" s="65"/>
      <c r="B14" s="38" t="s">
        <v>199</v>
      </c>
      <c r="C14" s="38" t="s">
        <v>117</v>
      </c>
      <c r="D14" s="21" t="s">
        <v>200</v>
      </c>
      <c r="E14" s="38">
        <v>14</v>
      </c>
      <c r="F14" s="38">
        <v>9</v>
      </c>
      <c r="G14" s="38">
        <v>6</v>
      </c>
      <c r="H14" s="38">
        <v>11</v>
      </c>
      <c r="I14" s="38">
        <v>12</v>
      </c>
      <c r="J14" s="38">
        <v>13</v>
      </c>
      <c r="K14" s="38">
        <v>8</v>
      </c>
      <c r="L14" s="38">
        <v>9</v>
      </c>
      <c r="M14" s="38">
        <v>9</v>
      </c>
      <c r="N14" s="38">
        <v>9</v>
      </c>
      <c r="O14" s="38">
        <v>3</v>
      </c>
      <c r="P14" s="131"/>
      <c r="Q14" s="24">
        <f t="shared" si="0"/>
        <v>103</v>
      </c>
      <c r="R14" s="38">
        <v>13</v>
      </c>
      <c r="S14" s="89">
        <f t="shared" si="1"/>
        <v>29</v>
      </c>
    </row>
    <row r="15" spans="1:19" ht="15.75" customHeight="1">
      <c r="A15" s="65"/>
      <c r="B15" s="38" t="s">
        <v>81</v>
      </c>
      <c r="C15" s="38" t="s">
        <v>82</v>
      </c>
      <c r="D15" s="21" t="s">
        <v>204</v>
      </c>
      <c r="E15" s="38">
        <v>19</v>
      </c>
      <c r="F15" s="38">
        <v>9</v>
      </c>
      <c r="G15" s="38"/>
      <c r="H15" s="38">
        <v>8</v>
      </c>
      <c r="I15" s="38">
        <v>15</v>
      </c>
      <c r="J15" s="38">
        <v>12</v>
      </c>
      <c r="K15" s="38">
        <v>9</v>
      </c>
      <c r="L15" s="38">
        <v>9</v>
      </c>
      <c r="M15" s="38">
        <v>9</v>
      </c>
      <c r="N15" s="38">
        <v>9</v>
      </c>
      <c r="O15" s="38">
        <v>3</v>
      </c>
      <c r="P15" s="131"/>
      <c r="Q15" s="24">
        <f t="shared" si="0"/>
        <v>102</v>
      </c>
      <c r="R15" s="38">
        <v>14</v>
      </c>
      <c r="S15" s="89">
        <f t="shared" si="1"/>
        <v>28</v>
      </c>
    </row>
    <row r="16" spans="1:19" ht="15.75" customHeight="1">
      <c r="A16" s="65"/>
      <c r="B16" s="38" t="s">
        <v>146</v>
      </c>
      <c r="C16" s="38" t="s">
        <v>147</v>
      </c>
      <c r="D16" s="21" t="s">
        <v>178</v>
      </c>
      <c r="E16" s="38">
        <v>12</v>
      </c>
      <c r="F16" s="38">
        <v>9</v>
      </c>
      <c r="G16" s="38">
        <v>6</v>
      </c>
      <c r="H16" s="38">
        <v>9</v>
      </c>
      <c r="I16" s="38">
        <v>15</v>
      </c>
      <c r="J16" s="38">
        <v>12</v>
      </c>
      <c r="K16" s="38">
        <v>10</v>
      </c>
      <c r="L16" s="38">
        <v>10</v>
      </c>
      <c r="M16" s="38">
        <v>9</v>
      </c>
      <c r="N16" s="38">
        <v>10</v>
      </c>
      <c r="O16" s="38"/>
      <c r="P16" s="131"/>
      <c r="Q16" s="24">
        <f t="shared" si="0"/>
        <v>102</v>
      </c>
      <c r="R16" s="38">
        <v>15</v>
      </c>
      <c r="S16" s="89">
        <f t="shared" si="1"/>
        <v>27</v>
      </c>
    </row>
    <row r="17" spans="1:19" ht="15.75" customHeight="1">
      <c r="A17" s="65"/>
      <c r="B17" s="38" t="s">
        <v>208</v>
      </c>
      <c r="C17" s="38" t="s">
        <v>209</v>
      </c>
      <c r="D17" s="21" t="s">
        <v>222</v>
      </c>
      <c r="E17" s="25">
        <v>23</v>
      </c>
      <c r="F17" s="25"/>
      <c r="G17" s="25">
        <v>9</v>
      </c>
      <c r="H17" s="25">
        <v>7</v>
      </c>
      <c r="I17" s="25">
        <v>13</v>
      </c>
      <c r="J17" s="25">
        <v>12</v>
      </c>
      <c r="K17" s="25">
        <v>10</v>
      </c>
      <c r="L17" s="25">
        <v>9</v>
      </c>
      <c r="M17" s="25">
        <v>9</v>
      </c>
      <c r="N17" s="25">
        <v>9</v>
      </c>
      <c r="O17" s="25"/>
      <c r="P17" s="138"/>
      <c r="Q17" s="24">
        <f t="shared" si="0"/>
        <v>101</v>
      </c>
      <c r="R17" s="38">
        <v>16</v>
      </c>
      <c r="S17" s="89">
        <f t="shared" si="1"/>
        <v>32</v>
      </c>
    </row>
    <row r="18" spans="1:19" ht="15.75" customHeight="1">
      <c r="A18" s="65"/>
      <c r="B18" s="38" t="s">
        <v>199</v>
      </c>
      <c r="C18" s="38" t="s">
        <v>117</v>
      </c>
      <c r="D18" s="21" t="s">
        <v>201</v>
      </c>
      <c r="E18" s="38">
        <v>18</v>
      </c>
      <c r="F18" s="38">
        <v>10</v>
      </c>
      <c r="G18" s="38"/>
      <c r="H18" s="38">
        <v>9</v>
      </c>
      <c r="I18" s="38">
        <v>11</v>
      </c>
      <c r="J18" s="38">
        <v>12</v>
      </c>
      <c r="K18" s="38">
        <v>9</v>
      </c>
      <c r="L18" s="38">
        <v>10</v>
      </c>
      <c r="M18" s="38">
        <v>10</v>
      </c>
      <c r="N18" s="38">
        <v>9</v>
      </c>
      <c r="O18" s="38">
        <v>3</v>
      </c>
      <c r="P18" s="131"/>
      <c r="Q18" s="24">
        <f t="shared" si="0"/>
        <v>101</v>
      </c>
      <c r="R18" s="38">
        <v>17</v>
      </c>
      <c r="S18" s="89">
        <f t="shared" si="1"/>
        <v>28</v>
      </c>
    </row>
    <row r="19" spans="1:19" ht="15.75" customHeight="1">
      <c r="A19" s="65"/>
      <c r="B19" s="38" t="s">
        <v>208</v>
      </c>
      <c r="C19" s="38" t="s">
        <v>209</v>
      </c>
      <c r="D19" s="21" t="s">
        <v>203</v>
      </c>
      <c r="E19" s="38">
        <v>22</v>
      </c>
      <c r="F19" s="38"/>
      <c r="G19" s="38">
        <v>8</v>
      </c>
      <c r="H19" s="38">
        <v>8</v>
      </c>
      <c r="I19" s="38">
        <v>12</v>
      </c>
      <c r="J19" s="38">
        <v>13</v>
      </c>
      <c r="K19" s="38">
        <v>9</v>
      </c>
      <c r="L19" s="38">
        <v>10</v>
      </c>
      <c r="M19" s="38">
        <v>9</v>
      </c>
      <c r="N19" s="38">
        <v>9</v>
      </c>
      <c r="O19" s="38"/>
      <c r="P19" s="131"/>
      <c r="Q19" s="24">
        <f t="shared" si="0"/>
        <v>100</v>
      </c>
      <c r="R19" s="38">
        <v>18</v>
      </c>
      <c r="S19" s="89">
        <f t="shared" si="1"/>
        <v>30</v>
      </c>
    </row>
    <row r="20" spans="1:19" ht="15.75" customHeight="1">
      <c r="A20" s="65"/>
      <c r="B20" s="38" t="s">
        <v>158</v>
      </c>
      <c r="C20" s="38" t="s">
        <v>159</v>
      </c>
      <c r="D20" s="21" t="s">
        <v>229</v>
      </c>
      <c r="E20" s="38">
        <v>16</v>
      </c>
      <c r="F20" s="38"/>
      <c r="G20" s="38">
        <v>9</v>
      </c>
      <c r="H20" s="38">
        <v>8</v>
      </c>
      <c r="I20" s="38">
        <v>15</v>
      </c>
      <c r="J20" s="38">
        <v>15</v>
      </c>
      <c r="K20" s="38">
        <v>9</v>
      </c>
      <c r="L20" s="38">
        <v>8</v>
      </c>
      <c r="M20" s="38">
        <v>9</v>
      </c>
      <c r="N20" s="38">
        <v>10</v>
      </c>
      <c r="O20" s="38"/>
      <c r="P20" s="131"/>
      <c r="Q20" s="24">
        <f t="shared" si="0"/>
        <v>99</v>
      </c>
      <c r="R20" s="38">
        <v>19</v>
      </c>
      <c r="S20" s="89">
        <f t="shared" si="1"/>
        <v>25</v>
      </c>
    </row>
    <row r="21" spans="1:19" ht="15.75" customHeight="1">
      <c r="A21" s="65"/>
      <c r="B21" s="38" t="s">
        <v>84</v>
      </c>
      <c r="C21" s="38" t="s">
        <v>85</v>
      </c>
      <c r="D21" s="21" t="s">
        <v>190</v>
      </c>
      <c r="E21" s="38">
        <v>13</v>
      </c>
      <c r="F21" s="38">
        <v>9</v>
      </c>
      <c r="G21" s="38">
        <v>8</v>
      </c>
      <c r="H21" s="38">
        <v>7</v>
      </c>
      <c r="I21" s="38">
        <v>12</v>
      </c>
      <c r="J21" s="38">
        <v>9</v>
      </c>
      <c r="K21" s="38">
        <v>9</v>
      </c>
      <c r="L21" s="38">
        <v>8</v>
      </c>
      <c r="M21" s="38">
        <v>8</v>
      </c>
      <c r="N21" s="38">
        <v>13</v>
      </c>
      <c r="O21" s="38"/>
      <c r="P21" s="131"/>
      <c r="Q21" s="24">
        <f t="shared" si="0"/>
        <v>96</v>
      </c>
      <c r="R21" s="38">
        <v>20</v>
      </c>
      <c r="S21" s="89">
        <f t="shared" si="1"/>
        <v>30</v>
      </c>
    </row>
    <row r="22" spans="1:19" ht="15.75" customHeight="1">
      <c r="A22" s="65"/>
      <c r="B22" s="38" t="s">
        <v>230</v>
      </c>
      <c r="C22" s="38" t="s">
        <v>231</v>
      </c>
      <c r="D22" s="21" t="s">
        <v>232</v>
      </c>
      <c r="E22" s="38"/>
      <c r="F22" s="38">
        <v>10</v>
      </c>
      <c r="G22" s="38">
        <v>8</v>
      </c>
      <c r="H22" s="38">
        <v>9</v>
      </c>
      <c r="I22" s="38">
        <v>16</v>
      </c>
      <c r="J22" s="38">
        <v>15</v>
      </c>
      <c r="K22" s="38">
        <v>8</v>
      </c>
      <c r="L22" s="38">
        <v>10</v>
      </c>
      <c r="M22" s="38">
        <v>9</v>
      </c>
      <c r="N22" s="38">
        <v>11</v>
      </c>
      <c r="O22" s="38"/>
      <c r="P22" s="131"/>
      <c r="Q22" s="24">
        <f t="shared" si="0"/>
        <v>96</v>
      </c>
      <c r="R22" s="38">
        <v>21</v>
      </c>
      <c r="S22" s="89">
        <f t="shared" si="1"/>
        <v>18</v>
      </c>
    </row>
    <row r="23" spans="1:19" ht="15.75" customHeight="1">
      <c r="A23" s="65"/>
      <c r="B23" s="38" t="s">
        <v>173</v>
      </c>
      <c r="C23" s="38" t="s">
        <v>174</v>
      </c>
      <c r="D23" s="21" t="s">
        <v>178</v>
      </c>
      <c r="E23" s="38">
        <v>16</v>
      </c>
      <c r="F23" s="38">
        <v>9</v>
      </c>
      <c r="G23" s="38"/>
      <c r="H23" s="38">
        <v>7</v>
      </c>
      <c r="I23" s="38">
        <v>15</v>
      </c>
      <c r="J23" s="38">
        <v>12</v>
      </c>
      <c r="K23" s="38">
        <v>9</v>
      </c>
      <c r="L23" s="38">
        <v>9</v>
      </c>
      <c r="M23" s="38">
        <v>9</v>
      </c>
      <c r="N23" s="38">
        <v>9</v>
      </c>
      <c r="O23" s="38"/>
      <c r="P23" s="131"/>
      <c r="Q23" s="24">
        <f t="shared" si="0"/>
        <v>95</v>
      </c>
      <c r="R23" s="38">
        <v>22</v>
      </c>
      <c r="S23" s="89">
        <f t="shared" si="1"/>
        <v>25</v>
      </c>
    </row>
    <row r="24" spans="1:19" ht="15.75" customHeight="1">
      <c r="A24" s="65"/>
      <c r="B24" s="38" t="s">
        <v>233</v>
      </c>
      <c r="C24" s="38" t="s">
        <v>83</v>
      </c>
      <c r="D24" s="21" t="s">
        <v>235</v>
      </c>
      <c r="E24" s="38">
        <v>13</v>
      </c>
      <c r="F24" s="38">
        <v>9</v>
      </c>
      <c r="G24" s="38">
        <v>7</v>
      </c>
      <c r="H24" s="38">
        <v>9</v>
      </c>
      <c r="I24" s="38">
        <v>12</v>
      </c>
      <c r="J24" s="38">
        <v>12</v>
      </c>
      <c r="K24" s="38">
        <v>10</v>
      </c>
      <c r="L24" s="38">
        <v>9</v>
      </c>
      <c r="M24" s="38">
        <v>8</v>
      </c>
      <c r="N24" s="38">
        <v>6</v>
      </c>
      <c r="O24" s="38"/>
      <c r="P24" s="131"/>
      <c r="Q24" s="24">
        <f t="shared" si="0"/>
        <v>95</v>
      </c>
      <c r="R24" s="38">
        <v>23</v>
      </c>
      <c r="S24" s="89">
        <f t="shared" si="1"/>
        <v>29</v>
      </c>
    </row>
    <row r="25" spans="1:19" ht="15.75" customHeight="1">
      <c r="A25" s="65"/>
      <c r="B25" s="38" t="s">
        <v>70</v>
      </c>
      <c r="C25" s="38" t="s">
        <v>71</v>
      </c>
      <c r="D25" s="21" t="s">
        <v>206</v>
      </c>
      <c r="E25" s="38">
        <v>18</v>
      </c>
      <c r="F25" s="38"/>
      <c r="G25" s="38">
        <v>8</v>
      </c>
      <c r="H25" s="38">
        <v>8</v>
      </c>
      <c r="I25" s="38">
        <v>13</v>
      </c>
      <c r="J25" s="38">
        <v>12</v>
      </c>
      <c r="K25" s="38">
        <v>10</v>
      </c>
      <c r="L25" s="38">
        <v>10</v>
      </c>
      <c r="M25" s="38">
        <v>9</v>
      </c>
      <c r="N25" s="38">
        <v>6</v>
      </c>
      <c r="O25" s="38"/>
      <c r="P25" s="131"/>
      <c r="Q25" s="24">
        <f t="shared" si="0"/>
        <v>94</v>
      </c>
      <c r="R25" s="38">
        <v>24</v>
      </c>
      <c r="S25" s="89">
        <f t="shared" si="1"/>
        <v>26</v>
      </c>
    </row>
    <row r="26" spans="1:19" ht="15.75" customHeight="1">
      <c r="A26" s="65"/>
      <c r="B26" s="38" t="s">
        <v>66</v>
      </c>
      <c r="C26" s="38" t="s">
        <v>67</v>
      </c>
      <c r="D26" s="21" t="s">
        <v>240</v>
      </c>
      <c r="E26" s="25">
        <v>18</v>
      </c>
      <c r="F26" s="25"/>
      <c r="G26" s="25">
        <v>7</v>
      </c>
      <c r="H26" s="25">
        <v>9</v>
      </c>
      <c r="I26" s="25">
        <v>12</v>
      </c>
      <c r="J26" s="25">
        <v>14</v>
      </c>
      <c r="K26" s="25">
        <v>10</v>
      </c>
      <c r="L26" s="25">
        <v>9</v>
      </c>
      <c r="M26" s="25">
        <v>9</v>
      </c>
      <c r="N26" s="25">
        <v>6</v>
      </c>
      <c r="O26" s="25"/>
      <c r="P26" s="138"/>
      <c r="Q26" s="24">
        <f t="shared" si="0"/>
        <v>94</v>
      </c>
      <c r="R26" s="38">
        <v>25</v>
      </c>
      <c r="S26" s="89">
        <f t="shared" si="1"/>
        <v>25</v>
      </c>
    </row>
    <row r="27" spans="1:19" ht="15.75" customHeight="1">
      <c r="A27" s="65"/>
      <c r="B27" s="38" t="s">
        <v>173</v>
      </c>
      <c r="C27" s="38" t="s">
        <v>174</v>
      </c>
      <c r="D27" s="21" t="s">
        <v>182</v>
      </c>
      <c r="E27" s="38">
        <v>15</v>
      </c>
      <c r="F27" s="38">
        <v>10</v>
      </c>
      <c r="G27" s="38">
        <v>6</v>
      </c>
      <c r="H27" s="38">
        <v>7</v>
      </c>
      <c r="I27" s="38">
        <v>12</v>
      </c>
      <c r="J27" s="38">
        <v>12</v>
      </c>
      <c r="K27" s="38">
        <v>8</v>
      </c>
      <c r="L27" s="38">
        <v>8</v>
      </c>
      <c r="M27" s="38">
        <v>9</v>
      </c>
      <c r="N27" s="38">
        <v>7</v>
      </c>
      <c r="O27" s="38"/>
      <c r="P27" s="131"/>
      <c r="Q27" s="24">
        <f t="shared" si="0"/>
        <v>94</v>
      </c>
      <c r="R27" s="38">
        <v>26</v>
      </c>
      <c r="S27" s="89">
        <f t="shared" si="1"/>
        <v>31</v>
      </c>
    </row>
    <row r="28" spans="1:19" ht="15.75" customHeight="1">
      <c r="A28" s="65"/>
      <c r="B28" s="38" t="s">
        <v>230</v>
      </c>
      <c r="C28" s="38" t="s">
        <v>231</v>
      </c>
      <c r="D28" s="21" t="s">
        <v>198</v>
      </c>
      <c r="E28" s="38"/>
      <c r="F28" s="38">
        <v>10</v>
      </c>
      <c r="G28" s="38">
        <v>9</v>
      </c>
      <c r="H28" s="38">
        <v>8</v>
      </c>
      <c r="I28" s="38">
        <v>15</v>
      </c>
      <c r="J28" s="38">
        <v>15</v>
      </c>
      <c r="K28" s="38">
        <v>8</v>
      </c>
      <c r="L28" s="38">
        <v>8</v>
      </c>
      <c r="M28" s="38">
        <v>8</v>
      </c>
      <c r="N28" s="38">
        <v>12</v>
      </c>
      <c r="O28" s="38"/>
      <c r="P28" s="131"/>
      <c r="Q28" s="24">
        <f t="shared" si="0"/>
        <v>93</v>
      </c>
      <c r="R28" s="38">
        <v>27</v>
      </c>
      <c r="S28" s="89">
        <f t="shared" si="1"/>
        <v>19</v>
      </c>
    </row>
    <row r="29" spans="1:19" ht="15.75" customHeight="1">
      <c r="A29" s="65"/>
      <c r="B29" s="38" t="s">
        <v>140</v>
      </c>
      <c r="C29" s="38" t="s">
        <v>127</v>
      </c>
      <c r="D29" s="21" t="s">
        <v>220</v>
      </c>
      <c r="E29" s="25"/>
      <c r="F29" s="25">
        <v>10</v>
      </c>
      <c r="G29" s="25">
        <v>9</v>
      </c>
      <c r="H29" s="25">
        <v>8</v>
      </c>
      <c r="I29" s="25">
        <v>13</v>
      </c>
      <c r="J29" s="25">
        <v>15</v>
      </c>
      <c r="K29" s="25">
        <v>9</v>
      </c>
      <c r="L29" s="25">
        <v>9</v>
      </c>
      <c r="M29" s="25">
        <v>10</v>
      </c>
      <c r="N29" s="25">
        <v>9</v>
      </c>
      <c r="O29" s="25"/>
      <c r="P29" s="138"/>
      <c r="Q29" s="24">
        <f t="shared" si="0"/>
        <v>92</v>
      </c>
      <c r="R29" s="38">
        <v>28</v>
      </c>
      <c r="S29" s="89">
        <f t="shared" si="1"/>
        <v>19</v>
      </c>
    </row>
    <row r="30" spans="1:19" ht="15.75" customHeight="1">
      <c r="A30" s="65"/>
      <c r="B30" s="38" t="s">
        <v>233</v>
      </c>
      <c r="C30" s="38" t="s">
        <v>83</v>
      </c>
      <c r="D30" s="21" t="s">
        <v>234</v>
      </c>
      <c r="E30" s="25">
        <v>16</v>
      </c>
      <c r="F30" s="25">
        <v>9</v>
      </c>
      <c r="G30" s="25"/>
      <c r="H30" s="25">
        <v>9</v>
      </c>
      <c r="I30" s="25">
        <v>12</v>
      </c>
      <c r="J30" s="25">
        <v>14</v>
      </c>
      <c r="K30" s="25">
        <v>9</v>
      </c>
      <c r="L30" s="25">
        <v>9</v>
      </c>
      <c r="M30" s="25">
        <v>7</v>
      </c>
      <c r="N30" s="25">
        <v>6</v>
      </c>
      <c r="O30" s="25"/>
      <c r="P30" s="138"/>
      <c r="Q30" s="24">
        <f t="shared" si="0"/>
        <v>91</v>
      </c>
      <c r="R30" s="38">
        <v>29</v>
      </c>
      <c r="S30" s="89">
        <f t="shared" si="1"/>
        <v>25</v>
      </c>
    </row>
    <row r="31" spans="1:19" ht="15.75" customHeight="1">
      <c r="A31" s="65"/>
      <c r="B31" s="38" t="s">
        <v>233</v>
      </c>
      <c r="C31" s="38" t="s">
        <v>83</v>
      </c>
      <c r="D31" s="21" t="s">
        <v>237</v>
      </c>
      <c r="E31" s="38">
        <v>15</v>
      </c>
      <c r="F31" s="38"/>
      <c r="G31" s="38">
        <v>7</v>
      </c>
      <c r="H31" s="38">
        <v>9</v>
      </c>
      <c r="I31" s="38">
        <v>12</v>
      </c>
      <c r="J31" s="38">
        <v>12</v>
      </c>
      <c r="K31" s="38">
        <v>11</v>
      </c>
      <c r="L31" s="38">
        <v>8</v>
      </c>
      <c r="M31" s="38">
        <v>11</v>
      </c>
      <c r="N31" s="38">
        <v>6</v>
      </c>
      <c r="O31" s="38"/>
      <c r="P31" s="131"/>
      <c r="Q31" s="24">
        <f t="shared" si="0"/>
        <v>91</v>
      </c>
      <c r="R31" s="38">
        <v>30</v>
      </c>
      <c r="S31" s="89">
        <f t="shared" si="1"/>
        <v>22</v>
      </c>
    </row>
    <row r="32" spans="1:19" ht="15.75" customHeight="1">
      <c r="A32" s="65"/>
      <c r="B32" s="38" t="s">
        <v>73</v>
      </c>
      <c r="C32" s="38" t="s">
        <v>74</v>
      </c>
      <c r="D32" s="21" t="s">
        <v>183</v>
      </c>
      <c r="E32" s="38">
        <v>12</v>
      </c>
      <c r="F32" s="38">
        <v>10</v>
      </c>
      <c r="G32" s="38">
        <v>6</v>
      </c>
      <c r="H32" s="38">
        <v>7</v>
      </c>
      <c r="I32" s="38">
        <v>10</v>
      </c>
      <c r="J32" s="38">
        <v>11</v>
      </c>
      <c r="K32" s="38">
        <v>8</v>
      </c>
      <c r="L32" s="38">
        <v>8</v>
      </c>
      <c r="M32" s="38">
        <v>10</v>
      </c>
      <c r="N32" s="38">
        <v>9</v>
      </c>
      <c r="O32" s="38"/>
      <c r="P32" s="131"/>
      <c r="Q32" s="24">
        <f t="shared" si="0"/>
        <v>91</v>
      </c>
      <c r="R32" s="38">
        <v>31</v>
      </c>
      <c r="S32" s="89">
        <f t="shared" si="1"/>
        <v>28</v>
      </c>
    </row>
    <row r="33" spans="1:19" ht="15.75" customHeight="1">
      <c r="A33" s="65"/>
      <c r="B33" s="38" t="s">
        <v>84</v>
      </c>
      <c r="C33" s="38" t="s">
        <v>85</v>
      </c>
      <c r="D33" s="21" t="s">
        <v>189</v>
      </c>
      <c r="E33" s="25">
        <v>17</v>
      </c>
      <c r="F33" s="25"/>
      <c r="G33" s="25">
        <v>7</v>
      </c>
      <c r="H33" s="25">
        <v>6</v>
      </c>
      <c r="I33" s="25">
        <v>15</v>
      </c>
      <c r="J33" s="25">
        <v>9</v>
      </c>
      <c r="K33" s="25">
        <v>9</v>
      </c>
      <c r="L33" s="25">
        <v>9</v>
      </c>
      <c r="M33" s="25">
        <v>9</v>
      </c>
      <c r="N33" s="25">
        <v>9</v>
      </c>
      <c r="O33" s="25"/>
      <c r="P33" s="138"/>
      <c r="Q33" s="24">
        <f t="shared" si="0"/>
        <v>90</v>
      </c>
      <c r="R33" s="38">
        <v>32</v>
      </c>
      <c r="S33" s="89">
        <f t="shared" si="1"/>
        <v>24</v>
      </c>
    </row>
    <row r="34" spans="1:19" ht="15.75" customHeight="1">
      <c r="A34" s="65"/>
      <c r="B34" s="38" t="s">
        <v>158</v>
      </c>
      <c r="C34" s="38" t="s">
        <v>159</v>
      </c>
      <c r="D34" s="21" t="s">
        <v>227</v>
      </c>
      <c r="E34" s="25">
        <v>15</v>
      </c>
      <c r="F34" s="25"/>
      <c r="G34" s="25">
        <v>7</v>
      </c>
      <c r="H34" s="25">
        <v>10</v>
      </c>
      <c r="I34" s="25">
        <v>9</v>
      </c>
      <c r="J34" s="25">
        <v>11</v>
      </c>
      <c r="K34" s="25">
        <v>8</v>
      </c>
      <c r="L34" s="25">
        <v>8</v>
      </c>
      <c r="M34" s="25">
        <v>12</v>
      </c>
      <c r="N34" s="25">
        <v>9</v>
      </c>
      <c r="O34" s="25"/>
      <c r="P34" s="138"/>
      <c r="Q34" s="24">
        <f aca="true" t="shared" si="2" ref="Q34:Q65">IF(D34="","",SUM(E34:O34)-(P34))</f>
        <v>89</v>
      </c>
      <c r="R34" s="38">
        <v>33</v>
      </c>
      <c r="S34" s="89">
        <f t="shared" si="1"/>
        <v>22</v>
      </c>
    </row>
    <row r="35" spans="1:19" ht="15.75" customHeight="1">
      <c r="A35" s="65"/>
      <c r="B35" s="38" t="s">
        <v>208</v>
      </c>
      <c r="C35" s="38" t="s">
        <v>209</v>
      </c>
      <c r="D35" s="21" t="s">
        <v>207</v>
      </c>
      <c r="E35" s="38">
        <v>21</v>
      </c>
      <c r="F35" s="38"/>
      <c r="G35" s="38">
        <v>8</v>
      </c>
      <c r="H35" s="38">
        <v>7</v>
      </c>
      <c r="I35" s="38"/>
      <c r="J35" s="38">
        <v>12</v>
      </c>
      <c r="K35" s="38">
        <v>9</v>
      </c>
      <c r="L35" s="38">
        <v>10</v>
      </c>
      <c r="M35" s="38">
        <v>9</v>
      </c>
      <c r="N35" s="38">
        <v>12</v>
      </c>
      <c r="O35" s="38"/>
      <c r="P35" s="131"/>
      <c r="Q35" s="24">
        <f t="shared" si="2"/>
        <v>88</v>
      </c>
      <c r="R35" s="38">
        <v>34</v>
      </c>
      <c r="S35" s="89">
        <f t="shared" si="1"/>
        <v>29</v>
      </c>
    </row>
    <row r="36" spans="1:19" ht="15.75" customHeight="1">
      <c r="A36" s="65"/>
      <c r="B36" s="38" t="s">
        <v>153</v>
      </c>
      <c r="C36" s="38" t="s">
        <v>172</v>
      </c>
      <c r="D36" s="21" t="s">
        <v>206</v>
      </c>
      <c r="E36" s="25">
        <v>15</v>
      </c>
      <c r="F36" s="25">
        <v>10</v>
      </c>
      <c r="G36" s="25"/>
      <c r="H36" s="25">
        <v>7</v>
      </c>
      <c r="I36" s="25">
        <v>11</v>
      </c>
      <c r="J36" s="25">
        <v>11</v>
      </c>
      <c r="K36" s="25">
        <v>8</v>
      </c>
      <c r="L36" s="25">
        <v>9</v>
      </c>
      <c r="M36" s="25">
        <v>10</v>
      </c>
      <c r="N36" s="25">
        <v>7</v>
      </c>
      <c r="O36" s="25"/>
      <c r="P36" s="138"/>
      <c r="Q36" s="24">
        <f t="shared" si="2"/>
        <v>88</v>
      </c>
      <c r="R36" s="38">
        <v>35</v>
      </c>
      <c r="S36" s="89">
        <f t="shared" si="1"/>
        <v>25</v>
      </c>
    </row>
    <row r="37" spans="1:19" ht="15.75" customHeight="1">
      <c r="A37" s="65"/>
      <c r="B37" s="38" t="s">
        <v>191</v>
      </c>
      <c r="C37" s="38" t="s">
        <v>87</v>
      </c>
      <c r="D37" s="21" t="s">
        <v>192</v>
      </c>
      <c r="E37" s="38">
        <v>15</v>
      </c>
      <c r="F37" s="38"/>
      <c r="G37" s="38">
        <v>8</v>
      </c>
      <c r="H37" s="38">
        <v>7</v>
      </c>
      <c r="I37" s="38">
        <v>15</v>
      </c>
      <c r="J37" s="38">
        <v>9</v>
      </c>
      <c r="K37" s="38">
        <v>8</v>
      </c>
      <c r="L37" s="38">
        <v>10</v>
      </c>
      <c r="M37" s="38">
        <v>8</v>
      </c>
      <c r="N37" s="38">
        <v>8</v>
      </c>
      <c r="O37" s="38"/>
      <c r="P37" s="131"/>
      <c r="Q37" s="24">
        <f t="shared" si="2"/>
        <v>88</v>
      </c>
      <c r="R37" s="38">
        <v>36</v>
      </c>
      <c r="S37" s="89">
        <f t="shared" si="1"/>
        <v>23</v>
      </c>
    </row>
    <row r="38" spans="1:19" ht="15.75" customHeight="1">
      <c r="A38" s="65"/>
      <c r="B38" s="38" t="s">
        <v>73</v>
      </c>
      <c r="C38" s="38" t="s">
        <v>74</v>
      </c>
      <c r="D38" s="21" t="s">
        <v>186</v>
      </c>
      <c r="E38" s="38">
        <v>14</v>
      </c>
      <c r="F38" s="38"/>
      <c r="G38" s="38">
        <v>9</v>
      </c>
      <c r="H38" s="38">
        <v>7</v>
      </c>
      <c r="I38" s="38">
        <v>12</v>
      </c>
      <c r="J38" s="38">
        <v>12</v>
      </c>
      <c r="K38" s="38">
        <v>9</v>
      </c>
      <c r="L38" s="38">
        <v>9</v>
      </c>
      <c r="M38" s="38">
        <v>10</v>
      </c>
      <c r="N38" s="38">
        <v>6</v>
      </c>
      <c r="O38" s="38"/>
      <c r="P38" s="131"/>
      <c r="Q38" s="24">
        <f t="shared" si="2"/>
        <v>88</v>
      </c>
      <c r="R38" s="38">
        <v>37</v>
      </c>
      <c r="S38" s="89">
        <f t="shared" si="1"/>
        <v>23</v>
      </c>
    </row>
    <row r="39" spans="1:19" ht="15.75" customHeight="1">
      <c r="A39" s="65"/>
      <c r="B39" s="38" t="s">
        <v>73</v>
      </c>
      <c r="C39" s="38" t="s">
        <v>74</v>
      </c>
      <c r="D39" s="21" t="s">
        <v>185</v>
      </c>
      <c r="E39" s="38">
        <v>12</v>
      </c>
      <c r="F39" s="38"/>
      <c r="G39" s="38">
        <v>8</v>
      </c>
      <c r="H39" s="38">
        <v>8</v>
      </c>
      <c r="I39" s="38">
        <v>11</v>
      </c>
      <c r="J39" s="38">
        <v>12</v>
      </c>
      <c r="K39" s="38">
        <v>10</v>
      </c>
      <c r="L39" s="38">
        <v>9</v>
      </c>
      <c r="M39" s="38">
        <v>9</v>
      </c>
      <c r="N39" s="38">
        <v>9</v>
      </c>
      <c r="O39" s="38"/>
      <c r="P39" s="131"/>
      <c r="Q39" s="24">
        <f t="shared" si="2"/>
        <v>88</v>
      </c>
      <c r="R39" s="38">
        <v>38</v>
      </c>
      <c r="S39" s="89">
        <f t="shared" si="1"/>
        <v>20</v>
      </c>
    </row>
    <row r="40" spans="1:19" ht="15.75" customHeight="1">
      <c r="A40" s="65"/>
      <c r="B40" s="38" t="s">
        <v>233</v>
      </c>
      <c r="C40" s="38" t="s">
        <v>83</v>
      </c>
      <c r="D40" s="21" t="s">
        <v>225</v>
      </c>
      <c r="E40" s="25">
        <v>12</v>
      </c>
      <c r="F40" s="25"/>
      <c r="G40" s="25">
        <v>7</v>
      </c>
      <c r="H40" s="25">
        <v>10</v>
      </c>
      <c r="I40" s="25">
        <v>10</v>
      </c>
      <c r="J40" s="25">
        <v>12</v>
      </c>
      <c r="K40" s="25">
        <v>9</v>
      </c>
      <c r="L40" s="25">
        <v>10</v>
      </c>
      <c r="M40" s="25">
        <v>11</v>
      </c>
      <c r="N40" s="25">
        <v>7</v>
      </c>
      <c r="O40" s="25"/>
      <c r="P40" s="138"/>
      <c r="Q40" s="24">
        <f t="shared" si="2"/>
        <v>88</v>
      </c>
      <c r="R40" s="38">
        <v>39</v>
      </c>
      <c r="S40" s="89">
        <f t="shared" si="1"/>
        <v>19</v>
      </c>
    </row>
    <row r="41" spans="1:19" ht="15.75" customHeight="1">
      <c r="A41" s="65"/>
      <c r="B41" s="38" t="s">
        <v>199</v>
      </c>
      <c r="C41" s="38" t="s">
        <v>117</v>
      </c>
      <c r="D41" s="21" t="s">
        <v>202</v>
      </c>
      <c r="E41" s="25"/>
      <c r="F41" s="25">
        <v>10</v>
      </c>
      <c r="G41" s="25">
        <v>7</v>
      </c>
      <c r="H41" s="25">
        <v>10</v>
      </c>
      <c r="I41" s="25">
        <v>14</v>
      </c>
      <c r="J41" s="25">
        <v>12</v>
      </c>
      <c r="K41" s="25">
        <v>7</v>
      </c>
      <c r="L41" s="25">
        <v>8</v>
      </c>
      <c r="M41" s="25">
        <v>10</v>
      </c>
      <c r="N41" s="25">
        <v>10</v>
      </c>
      <c r="O41" s="25"/>
      <c r="P41" s="138"/>
      <c r="Q41" s="24">
        <f t="shared" si="2"/>
        <v>88</v>
      </c>
      <c r="R41" s="38">
        <v>40</v>
      </c>
      <c r="S41" s="89">
        <f t="shared" si="1"/>
        <v>17</v>
      </c>
    </row>
    <row r="42" spans="1:19" ht="15.75" customHeight="1">
      <c r="A42" s="65"/>
      <c r="B42" s="38" t="s">
        <v>230</v>
      </c>
      <c r="C42" s="38" t="s">
        <v>231</v>
      </c>
      <c r="D42" s="21" t="s">
        <v>201</v>
      </c>
      <c r="E42" s="38"/>
      <c r="F42" s="38">
        <v>9</v>
      </c>
      <c r="G42" s="38">
        <v>7</v>
      </c>
      <c r="H42" s="38">
        <v>8</v>
      </c>
      <c r="I42" s="38">
        <v>13</v>
      </c>
      <c r="J42" s="38">
        <v>13</v>
      </c>
      <c r="K42" s="38">
        <v>9</v>
      </c>
      <c r="L42" s="38">
        <v>9</v>
      </c>
      <c r="M42" s="38">
        <v>8</v>
      </c>
      <c r="N42" s="38">
        <v>12</v>
      </c>
      <c r="O42" s="38"/>
      <c r="P42" s="131"/>
      <c r="Q42" s="24">
        <f t="shared" si="2"/>
        <v>88</v>
      </c>
      <c r="R42" s="38">
        <v>41</v>
      </c>
      <c r="S42" s="89">
        <f t="shared" si="1"/>
        <v>16</v>
      </c>
    </row>
    <row r="43" spans="1:19" ht="15.75" customHeight="1">
      <c r="A43" s="65"/>
      <c r="B43" s="38" t="s">
        <v>158</v>
      </c>
      <c r="C43" s="38" t="s">
        <v>159</v>
      </c>
      <c r="D43" s="21" t="s">
        <v>200</v>
      </c>
      <c r="E43" s="38">
        <v>17</v>
      </c>
      <c r="F43" s="38"/>
      <c r="G43" s="38"/>
      <c r="H43" s="38">
        <v>9</v>
      </c>
      <c r="I43" s="38">
        <v>10</v>
      </c>
      <c r="J43" s="38">
        <v>12</v>
      </c>
      <c r="K43" s="38">
        <v>7</v>
      </c>
      <c r="L43" s="38">
        <v>10</v>
      </c>
      <c r="M43" s="38">
        <v>11</v>
      </c>
      <c r="N43" s="38">
        <v>11</v>
      </c>
      <c r="O43" s="38"/>
      <c r="P43" s="131"/>
      <c r="Q43" s="24">
        <f t="shared" si="2"/>
        <v>87</v>
      </c>
      <c r="R43" s="38">
        <v>42</v>
      </c>
      <c r="S43" s="89">
        <f t="shared" si="1"/>
        <v>17</v>
      </c>
    </row>
    <row r="44" spans="1:19" ht="15.75" customHeight="1">
      <c r="A44" s="65"/>
      <c r="B44" s="38" t="s">
        <v>158</v>
      </c>
      <c r="C44" s="38" t="s">
        <v>159</v>
      </c>
      <c r="D44" s="21" t="s">
        <v>203</v>
      </c>
      <c r="E44" s="38">
        <v>16</v>
      </c>
      <c r="F44" s="38"/>
      <c r="G44" s="38">
        <v>8</v>
      </c>
      <c r="H44" s="38">
        <v>8</v>
      </c>
      <c r="I44" s="38"/>
      <c r="J44" s="38">
        <v>14</v>
      </c>
      <c r="K44" s="38">
        <v>9</v>
      </c>
      <c r="L44" s="38">
        <v>10</v>
      </c>
      <c r="M44" s="38">
        <v>10</v>
      </c>
      <c r="N44" s="38">
        <v>12</v>
      </c>
      <c r="O44" s="38"/>
      <c r="P44" s="131"/>
      <c r="Q44" s="24">
        <f t="shared" si="2"/>
        <v>87</v>
      </c>
      <c r="R44" s="38">
        <v>43</v>
      </c>
      <c r="S44" s="89">
        <f t="shared" si="1"/>
        <v>24</v>
      </c>
    </row>
    <row r="45" spans="1:19" ht="15.75" customHeight="1">
      <c r="A45" s="65"/>
      <c r="B45" s="38" t="s">
        <v>158</v>
      </c>
      <c r="C45" s="38" t="s">
        <v>159</v>
      </c>
      <c r="D45" s="21" t="s">
        <v>228</v>
      </c>
      <c r="E45" s="38">
        <v>14</v>
      </c>
      <c r="F45" s="38"/>
      <c r="G45" s="38">
        <v>8</v>
      </c>
      <c r="H45" s="38">
        <v>9</v>
      </c>
      <c r="I45" s="38">
        <v>9</v>
      </c>
      <c r="J45" s="38">
        <v>12</v>
      </c>
      <c r="K45" s="38">
        <v>8</v>
      </c>
      <c r="L45" s="38">
        <v>9</v>
      </c>
      <c r="M45" s="38">
        <v>10</v>
      </c>
      <c r="N45" s="38">
        <v>8</v>
      </c>
      <c r="O45" s="38"/>
      <c r="P45" s="131"/>
      <c r="Q45" s="24">
        <f t="shared" si="2"/>
        <v>87</v>
      </c>
      <c r="R45" s="38">
        <v>44</v>
      </c>
      <c r="S45" s="89">
        <f t="shared" si="1"/>
        <v>22</v>
      </c>
    </row>
    <row r="46" spans="1:19" ht="15.75" customHeight="1">
      <c r="A46" s="65"/>
      <c r="B46" s="38" t="s">
        <v>173</v>
      </c>
      <c r="C46" s="38" t="s">
        <v>174</v>
      </c>
      <c r="D46" s="21" t="s">
        <v>181</v>
      </c>
      <c r="E46" s="25"/>
      <c r="F46" s="25">
        <v>12</v>
      </c>
      <c r="G46" s="25">
        <v>6</v>
      </c>
      <c r="H46" s="25">
        <v>6</v>
      </c>
      <c r="I46" s="25">
        <v>15</v>
      </c>
      <c r="J46" s="25">
        <v>11</v>
      </c>
      <c r="K46" s="25">
        <v>9</v>
      </c>
      <c r="L46" s="25">
        <v>8</v>
      </c>
      <c r="M46" s="25">
        <v>11</v>
      </c>
      <c r="N46" s="25">
        <v>9</v>
      </c>
      <c r="O46" s="25"/>
      <c r="P46" s="138"/>
      <c r="Q46" s="24">
        <f t="shared" si="2"/>
        <v>87</v>
      </c>
      <c r="R46" s="38">
        <v>45</v>
      </c>
      <c r="S46" s="89">
        <f t="shared" si="1"/>
        <v>18</v>
      </c>
    </row>
    <row r="47" spans="1:19" ht="15.75" customHeight="1">
      <c r="A47" s="65"/>
      <c r="B47" s="38" t="s">
        <v>191</v>
      </c>
      <c r="C47" s="38" t="s">
        <v>87</v>
      </c>
      <c r="D47" s="21" t="s">
        <v>193</v>
      </c>
      <c r="E47" s="25">
        <v>14</v>
      </c>
      <c r="F47" s="25"/>
      <c r="G47" s="25">
        <v>7</v>
      </c>
      <c r="H47" s="25">
        <v>8</v>
      </c>
      <c r="I47" s="25">
        <v>12</v>
      </c>
      <c r="J47" s="25">
        <v>10</v>
      </c>
      <c r="K47" s="25">
        <v>9</v>
      </c>
      <c r="L47" s="25">
        <v>9</v>
      </c>
      <c r="M47" s="25">
        <v>9</v>
      </c>
      <c r="N47" s="25">
        <v>8</v>
      </c>
      <c r="O47" s="25"/>
      <c r="P47" s="138"/>
      <c r="Q47" s="24">
        <f t="shared" si="2"/>
        <v>86</v>
      </c>
      <c r="R47" s="38">
        <v>46</v>
      </c>
      <c r="S47" s="89">
        <f t="shared" si="1"/>
        <v>21</v>
      </c>
    </row>
    <row r="48" spans="1:19" ht="15.75" customHeight="1">
      <c r="A48" s="65"/>
      <c r="B48" s="38" t="s">
        <v>153</v>
      </c>
      <c r="C48" s="38" t="s">
        <v>172</v>
      </c>
      <c r="D48" s="21" t="s">
        <v>207</v>
      </c>
      <c r="E48" s="25">
        <v>13</v>
      </c>
      <c r="F48" s="25">
        <v>9</v>
      </c>
      <c r="G48" s="25"/>
      <c r="H48" s="25">
        <v>7</v>
      </c>
      <c r="I48" s="25">
        <v>12</v>
      </c>
      <c r="J48" s="25">
        <v>10</v>
      </c>
      <c r="K48" s="25">
        <v>8</v>
      </c>
      <c r="L48" s="25">
        <v>9</v>
      </c>
      <c r="M48" s="25">
        <v>9</v>
      </c>
      <c r="N48" s="25">
        <v>9</v>
      </c>
      <c r="O48" s="25"/>
      <c r="P48" s="138"/>
      <c r="Q48" s="24">
        <f t="shared" si="2"/>
        <v>86</v>
      </c>
      <c r="R48" s="38">
        <v>47</v>
      </c>
      <c r="S48" s="89">
        <f t="shared" si="1"/>
        <v>22</v>
      </c>
    </row>
    <row r="49" spans="1:19" ht="15.75" customHeight="1">
      <c r="A49" s="65"/>
      <c r="B49" s="38" t="s">
        <v>191</v>
      </c>
      <c r="C49" s="38" t="s">
        <v>87</v>
      </c>
      <c r="D49" s="21" t="s">
        <v>196</v>
      </c>
      <c r="E49" s="25">
        <v>12</v>
      </c>
      <c r="F49" s="25"/>
      <c r="G49" s="25">
        <v>8</v>
      </c>
      <c r="H49" s="25">
        <v>7</v>
      </c>
      <c r="I49" s="25">
        <v>10</v>
      </c>
      <c r="J49" s="25">
        <v>10</v>
      </c>
      <c r="K49" s="25">
        <v>9</v>
      </c>
      <c r="L49" s="25">
        <v>10</v>
      </c>
      <c r="M49" s="25">
        <v>9</v>
      </c>
      <c r="N49" s="25">
        <v>11</v>
      </c>
      <c r="O49" s="25"/>
      <c r="P49" s="138"/>
      <c r="Q49" s="24">
        <f t="shared" si="2"/>
        <v>86</v>
      </c>
      <c r="R49" s="38">
        <v>48</v>
      </c>
      <c r="S49" s="89">
        <f t="shared" si="1"/>
        <v>20</v>
      </c>
    </row>
    <row r="50" spans="1:19" ht="15.75" customHeight="1">
      <c r="A50" s="65"/>
      <c r="B50" s="38" t="s">
        <v>199</v>
      </c>
      <c r="C50" s="38" t="s">
        <v>117</v>
      </c>
      <c r="D50" s="21" t="s">
        <v>203</v>
      </c>
      <c r="E50" s="25">
        <v>15</v>
      </c>
      <c r="F50" s="25">
        <v>14</v>
      </c>
      <c r="G50" s="25"/>
      <c r="H50" s="25">
        <v>7</v>
      </c>
      <c r="I50" s="25"/>
      <c r="J50" s="25">
        <v>12</v>
      </c>
      <c r="K50" s="25">
        <v>7</v>
      </c>
      <c r="L50" s="25">
        <v>9</v>
      </c>
      <c r="M50" s="25">
        <v>9</v>
      </c>
      <c r="N50" s="25">
        <v>12</v>
      </c>
      <c r="O50" s="25"/>
      <c r="P50" s="138"/>
      <c r="Q50" s="24">
        <f t="shared" si="2"/>
        <v>85</v>
      </c>
      <c r="R50" s="38">
        <v>49</v>
      </c>
      <c r="S50" s="89">
        <f t="shared" si="1"/>
        <v>29</v>
      </c>
    </row>
    <row r="51" spans="1:19" ht="15.75" customHeight="1">
      <c r="A51" s="65"/>
      <c r="B51" s="38" t="s">
        <v>199</v>
      </c>
      <c r="C51" s="38" t="s">
        <v>117</v>
      </c>
      <c r="D51" s="21" t="s">
        <v>183</v>
      </c>
      <c r="E51" s="25">
        <v>15</v>
      </c>
      <c r="F51" s="25">
        <v>9</v>
      </c>
      <c r="G51" s="25">
        <v>6</v>
      </c>
      <c r="H51" s="25">
        <v>8</v>
      </c>
      <c r="I51" s="25"/>
      <c r="J51" s="25">
        <v>10</v>
      </c>
      <c r="K51" s="25">
        <v>8</v>
      </c>
      <c r="L51" s="25">
        <v>10</v>
      </c>
      <c r="M51" s="25">
        <v>9</v>
      </c>
      <c r="N51" s="25">
        <v>11</v>
      </c>
      <c r="O51" s="25"/>
      <c r="P51" s="138">
        <v>1</v>
      </c>
      <c r="Q51" s="24">
        <f t="shared" si="2"/>
        <v>85</v>
      </c>
      <c r="R51" s="38">
        <v>50</v>
      </c>
      <c r="S51" s="89">
        <f t="shared" si="1"/>
        <v>30</v>
      </c>
    </row>
    <row r="52" spans="1:19" ht="15.75" customHeight="1">
      <c r="A52" s="65"/>
      <c r="B52" s="38" t="s">
        <v>191</v>
      </c>
      <c r="C52" s="38" t="s">
        <v>87</v>
      </c>
      <c r="D52" s="21" t="s">
        <v>186</v>
      </c>
      <c r="E52" s="25">
        <v>13</v>
      </c>
      <c r="F52" s="25"/>
      <c r="G52" s="25">
        <v>6</v>
      </c>
      <c r="H52" s="25">
        <v>8</v>
      </c>
      <c r="I52" s="25">
        <v>15</v>
      </c>
      <c r="J52" s="25">
        <v>9</v>
      </c>
      <c r="K52" s="25">
        <v>9</v>
      </c>
      <c r="L52" s="25">
        <v>8</v>
      </c>
      <c r="M52" s="25">
        <v>8</v>
      </c>
      <c r="N52" s="25">
        <v>9</v>
      </c>
      <c r="O52" s="25"/>
      <c r="P52" s="138"/>
      <c r="Q52" s="24">
        <f t="shared" si="2"/>
        <v>85</v>
      </c>
      <c r="R52" s="38">
        <v>51</v>
      </c>
      <c r="S52" s="89">
        <f t="shared" si="1"/>
        <v>19</v>
      </c>
    </row>
    <row r="53" spans="1:19" ht="15.75" customHeight="1">
      <c r="A53" s="65"/>
      <c r="B53" s="38" t="s">
        <v>173</v>
      </c>
      <c r="C53" s="38" t="s">
        <v>174</v>
      </c>
      <c r="D53" s="21" t="s">
        <v>179</v>
      </c>
      <c r="E53" s="25"/>
      <c r="F53" s="25">
        <v>13</v>
      </c>
      <c r="G53" s="25">
        <v>6</v>
      </c>
      <c r="H53" s="25">
        <v>7</v>
      </c>
      <c r="I53" s="25">
        <v>12</v>
      </c>
      <c r="J53" s="25">
        <v>12</v>
      </c>
      <c r="K53" s="25">
        <v>8</v>
      </c>
      <c r="L53" s="25">
        <v>10</v>
      </c>
      <c r="M53" s="25">
        <v>8</v>
      </c>
      <c r="N53" s="25">
        <v>9</v>
      </c>
      <c r="O53" s="25"/>
      <c r="P53" s="138"/>
      <c r="Q53" s="24">
        <f t="shared" si="2"/>
        <v>85</v>
      </c>
      <c r="R53" s="38">
        <v>52</v>
      </c>
      <c r="S53" s="89">
        <f t="shared" si="1"/>
        <v>19</v>
      </c>
    </row>
    <row r="54" spans="1:19" ht="15.75" customHeight="1">
      <c r="A54" s="65"/>
      <c r="B54" s="38" t="s">
        <v>233</v>
      </c>
      <c r="C54" s="38" t="s">
        <v>83</v>
      </c>
      <c r="D54" s="21" t="s">
        <v>143</v>
      </c>
      <c r="E54" s="25">
        <v>16</v>
      </c>
      <c r="F54" s="25"/>
      <c r="G54" s="25"/>
      <c r="H54" s="25">
        <v>8</v>
      </c>
      <c r="I54" s="25">
        <v>12</v>
      </c>
      <c r="J54" s="25">
        <v>14</v>
      </c>
      <c r="K54" s="25">
        <v>10</v>
      </c>
      <c r="L54" s="25">
        <v>9</v>
      </c>
      <c r="M54" s="25">
        <v>9</v>
      </c>
      <c r="N54" s="25">
        <v>6</v>
      </c>
      <c r="O54" s="25"/>
      <c r="P54" s="138"/>
      <c r="Q54" s="24">
        <f t="shared" si="2"/>
        <v>84</v>
      </c>
      <c r="R54" s="38">
        <v>53</v>
      </c>
      <c r="S54" s="89">
        <f t="shared" si="1"/>
        <v>16</v>
      </c>
    </row>
    <row r="55" spans="1:19" ht="15.75" customHeight="1">
      <c r="A55" s="65"/>
      <c r="B55" s="38" t="s">
        <v>84</v>
      </c>
      <c r="C55" s="38" t="s">
        <v>85</v>
      </c>
      <c r="D55" s="21" t="s">
        <v>187</v>
      </c>
      <c r="E55" s="38">
        <v>16</v>
      </c>
      <c r="F55" s="38"/>
      <c r="G55" s="38">
        <v>8</v>
      </c>
      <c r="H55" s="38">
        <v>7</v>
      </c>
      <c r="I55" s="38">
        <v>10</v>
      </c>
      <c r="J55" s="38">
        <v>9</v>
      </c>
      <c r="K55" s="38">
        <v>9</v>
      </c>
      <c r="L55" s="38">
        <v>10</v>
      </c>
      <c r="M55" s="38">
        <v>9</v>
      </c>
      <c r="N55" s="38">
        <v>6</v>
      </c>
      <c r="O55" s="38"/>
      <c r="P55" s="131"/>
      <c r="Q55" s="24">
        <f t="shared" si="2"/>
        <v>84</v>
      </c>
      <c r="R55" s="38">
        <v>54</v>
      </c>
      <c r="S55" s="89">
        <f t="shared" si="1"/>
        <v>24</v>
      </c>
    </row>
    <row r="56" spans="1:19" ht="15.75" customHeight="1">
      <c r="A56" s="65"/>
      <c r="B56" s="38" t="s">
        <v>233</v>
      </c>
      <c r="C56" s="38" t="s">
        <v>83</v>
      </c>
      <c r="D56" s="21" t="s">
        <v>198</v>
      </c>
      <c r="E56" s="25">
        <v>15</v>
      </c>
      <c r="F56" s="25"/>
      <c r="G56" s="25">
        <v>8</v>
      </c>
      <c r="H56" s="25">
        <v>9</v>
      </c>
      <c r="I56" s="25"/>
      <c r="J56" s="25">
        <v>12</v>
      </c>
      <c r="K56" s="25">
        <v>8</v>
      </c>
      <c r="L56" s="25">
        <v>9</v>
      </c>
      <c r="M56" s="25">
        <v>12</v>
      </c>
      <c r="N56" s="25">
        <v>8</v>
      </c>
      <c r="O56" s="25"/>
      <c r="P56" s="138"/>
      <c r="Q56" s="24">
        <f t="shared" si="2"/>
        <v>81</v>
      </c>
      <c r="R56" s="38">
        <v>55</v>
      </c>
      <c r="S56" s="89">
        <f t="shared" si="1"/>
        <v>23</v>
      </c>
    </row>
    <row r="57" spans="1:19" ht="15.75" customHeight="1">
      <c r="A57" s="65"/>
      <c r="B57" s="38" t="s">
        <v>146</v>
      </c>
      <c r="C57" s="38" t="s">
        <v>147</v>
      </c>
      <c r="D57" s="21" t="s">
        <v>219</v>
      </c>
      <c r="E57" s="38"/>
      <c r="F57" s="38">
        <v>13</v>
      </c>
      <c r="G57" s="38"/>
      <c r="H57" s="38">
        <v>8</v>
      </c>
      <c r="I57" s="38">
        <v>12</v>
      </c>
      <c r="J57" s="38">
        <v>11</v>
      </c>
      <c r="K57" s="38">
        <v>11</v>
      </c>
      <c r="L57" s="38">
        <v>9</v>
      </c>
      <c r="M57" s="38">
        <v>8</v>
      </c>
      <c r="N57" s="38">
        <v>9</v>
      </c>
      <c r="O57" s="38"/>
      <c r="P57" s="131"/>
      <c r="Q57" s="24">
        <f t="shared" si="2"/>
        <v>81</v>
      </c>
      <c r="R57" s="38">
        <v>56</v>
      </c>
      <c r="S57" s="89">
        <f t="shared" si="1"/>
        <v>13</v>
      </c>
    </row>
    <row r="58" spans="1:19" ht="15.75" customHeight="1">
      <c r="A58" s="65"/>
      <c r="B58" s="38" t="s">
        <v>233</v>
      </c>
      <c r="C58" s="38" t="s">
        <v>83</v>
      </c>
      <c r="D58" s="21" t="s">
        <v>236</v>
      </c>
      <c r="E58" s="25">
        <v>14</v>
      </c>
      <c r="F58" s="25"/>
      <c r="G58" s="25">
        <v>6</v>
      </c>
      <c r="H58" s="25">
        <v>8</v>
      </c>
      <c r="I58" s="25"/>
      <c r="J58" s="25">
        <v>14</v>
      </c>
      <c r="K58" s="25">
        <v>9</v>
      </c>
      <c r="L58" s="25">
        <v>9</v>
      </c>
      <c r="M58" s="25">
        <v>13</v>
      </c>
      <c r="N58" s="25">
        <v>6</v>
      </c>
      <c r="O58" s="25"/>
      <c r="P58" s="138"/>
      <c r="Q58" s="24">
        <f t="shared" si="2"/>
        <v>79</v>
      </c>
      <c r="R58" s="38">
        <v>57</v>
      </c>
      <c r="S58" s="89">
        <f t="shared" si="1"/>
        <v>20</v>
      </c>
    </row>
    <row r="59" spans="1:19" ht="15.75" customHeight="1">
      <c r="A59" s="65"/>
      <c r="B59" s="38" t="s">
        <v>208</v>
      </c>
      <c r="C59" s="38" t="s">
        <v>209</v>
      </c>
      <c r="D59" s="21" t="s">
        <v>211</v>
      </c>
      <c r="E59" s="38">
        <v>13</v>
      </c>
      <c r="F59" s="38">
        <v>11</v>
      </c>
      <c r="G59" s="38"/>
      <c r="H59" s="38">
        <v>7</v>
      </c>
      <c r="I59" s="38"/>
      <c r="J59" s="38">
        <v>12</v>
      </c>
      <c r="K59" s="38">
        <v>9</v>
      </c>
      <c r="L59" s="38">
        <v>9</v>
      </c>
      <c r="M59" s="38">
        <v>9</v>
      </c>
      <c r="N59" s="38">
        <v>9</v>
      </c>
      <c r="O59" s="38"/>
      <c r="P59" s="131"/>
      <c r="Q59" s="24">
        <f t="shared" si="2"/>
        <v>79</v>
      </c>
      <c r="R59" s="38">
        <v>58</v>
      </c>
      <c r="S59" s="89">
        <f t="shared" si="1"/>
        <v>24</v>
      </c>
    </row>
    <row r="60" spans="1:19" ht="15.75" customHeight="1">
      <c r="A60" s="65"/>
      <c r="B60" s="38" t="s">
        <v>233</v>
      </c>
      <c r="C60" s="38" t="s">
        <v>83</v>
      </c>
      <c r="D60" s="21" t="s">
        <v>167</v>
      </c>
      <c r="E60" s="38"/>
      <c r="F60" s="38">
        <v>9</v>
      </c>
      <c r="G60" s="38"/>
      <c r="H60" s="38">
        <v>8</v>
      </c>
      <c r="I60" s="38">
        <v>12</v>
      </c>
      <c r="J60" s="38">
        <v>13</v>
      </c>
      <c r="K60" s="38">
        <v>12</v>
      </c>
      <c r="L60" s="38">
        <v>9</v>
      </c>
      <c r="M60" s="38">
        <v>9</v>
      </c>
      <c r="N60" s="38">
        <v>7</v>
      </c>
      <c r="O60" s="38"/>
      <c r="P60" s="131"/>
      <c r="Q60" s="24">
        <f t="shared" si="2"/>
        <v>79</v>
      </c>
      <c r="R60" s="38">
        <v>59</v>
      </c>
      <c r="S60" s="89">
        <f t="shared" si="1"/>
        <v>9</v>
      </c>
    </row>
    <row r="61" spans="1:19" ht="15.75" customHeight="1">
      <c r="A61" s="65"/>
      <c r="B61" s="38" t="s">
        <v>146</v>
      </c>
      <c r="C61" s="38" t="s">
        <v>147</v>
      </c>
      <c r="D61" s="21" t="s">
        <v>204</v>
      </c>
      <c r="E61" s="38">
        <v>19</v>
      </c>
      <c r="F61" s="38"/>
      <c r="G61" s="38"/>
      <c r="H61" s="38">
        <v>9</v>
      </c>
      <c r="I61" s="38"/>
      <c r="J61" s="38">
        <v>13</v>
      </c>
      <c r="K61" s="38">
        <v>9</v>
      </c>
      <c r="L61" s="38">
        <v>9</v>
      </c>
      <c r="M61" s="38">
        <v>10</v>
      </c>
      <c r="N61" s="38">
        <v>8</v>
      </c>
      <c r="O61" s="38"/>
      <c r="P61" s="131"/>
      <c r="Q61" s="24">
        <f t="shared" si="2"/>
        <v>77</v>
      </c>
      <c r="R61" s="38">
        <v>60</v>
      </c>
      <c r="S61" s="89">
        <f t="shared" si="1"/>
        <v>19</v>
      </c>
    </row>
    <row r="62" spans="1:19" ht="15.75" customHeight="1">
      <c r="A62" s="65"/>
      <c r="B62" s="38" t="s">
        <v>77</v>
      </c>
      <c r="C62" s="38" t="s">
        <v>78</v>
      </c>
      <c r="D62" s="21" t="s">
        <v>193</v>
      </c>
      <c r="E62" s="25">
        <v>14</v>
      </c>
      <c r="F62" s="25"/>
      <c r="G62" s="25">
        <v>9</v>
      </c>
      <c r="H62" s="25">
        <v>8</v>
      </c>
      <c r="I62" s="25"/>
      <c r="J62" s="25">
        <v>13</v>
      </c>
      <c r="K62" s="25">
        <v>9</v>
      </c>
      <c r="L62" s="25">
        <v>8</v>
      </c>
      <c r="M62" s="25">
        <v>10</v>
      </c>
      <c r="N62" s="25">
        <v>6</v>
      </c>
      <c r="O62" s="25"/>
      <c r="P62" s="138"/>
      <c r="Q62" s="24">
        <f t="shared" si="2"/>
        <v>77</v>
      </c>
      <c r="R62" s="38">
        <v>61</v>
      </c>
      <c r="S62" s="89">
        <f t="shared" si="1"/>
        <v>23</v>
      </c>
    </row>
    <row r="63" spans="1:19" ht="15.75" customHeight="1">
      <c r="A63" s="65"/>
      <c r="B63" s="38" t="s">
        <v>146</v>
      </c>
      <c r="C63" s="38" t="s">
        <v>147</v>
      </c>
      <c r="D63" s="21" t="s">
        <v>242</v>
      </c>
      <c r="E63" s="38">
        <v>12</v>
      </c>
      <c r="F63" s="38"/>
      <c r="G63" s="38">
        <v>6</v>
      </c>
      <c r="H63" s="38">
        <v>8</v>
      </c>
      <c r="I63" s="38"/>
      <c r="J63" s="38">
        <v>12</v>
      </c>
      <c r="K63" s="38">
        <v>9</v>
      </c>
      <c r="L63" s="38">
        <v>11</v>
      </c>
      <c r="M63" s="38">
        <v>10</v>
      </c>
      <c r="N63" s="38">
        <v>9</v>
      </c>
      <c r="O63" s="38"/>
      <c r="P63" s="131"/>
      <c r="Q63" s="24">
        <f t="shared" si="2"/>
        <v>77</v>
      </c>
      <c r="R63" s="38">
        <v>62</v>
      </c>
      <c r="S63" s="89">
        <f t="shared" si="1"/>
        <v>18</v>
      </c>
    </row>
    <row r="64" spans="1:19" ht="15.75" customHeight="1">
      <c r="A64" s="65"/>
      <c r="B64" s="38" t="s">
        <v>77</v>
      </c>
      <c r="C64" s="38" t="s">
        <v>78</v>
      </c>
      <c r="D64" s="21" t="s">
        <v>212</v>
      </c>
      <c r="E64" s="38">
        <v>15</v>
      </c>
      <c r="F64" s="38"/>
      <c r="G64" s="38">
        <v>8</v>
      </c>
      <c r="H64" s="38">
        <v>8</v>
      </c>
      <c r="I64" s="38"/>
      <c r="J64" s="38">
        <v>12</v>
      </c>
      <c r="K64" s="38">
        <v>6</v>
      </c>
      <c r="L64" s="38">
        <v>9</v>
      </c>
      <c r="M64" s="38">
        <v>9</v>
      </c>
      <c r="N64" s="38">
        <v>9</v>
      </c>
      <c r="O64" s="38"/>
      <c r="P64" s="131"/>
      <c r="Q64" s="24">
        <f t="shared" si="2"/>
        <v>76</v>
      </c>
      <c r="R64" s="38">
        <v>63</v>
      </c>
      <c r="S64" s="89">
        <f t="shared" si="1"/>
        <v>23</v>
      </c>
    </row>
    <row r="65" spans="1:19" ht="15.75" customHeight="1">
      <c r="A65" s="65"/>
      <c r="B65" s="38" t="s">
        <v>94</v>
      </c>
      <c r="C65" s="38" t="s">
        <v>95</v>
      </c>
      <c r="D65" s="21" t="s">
        <v>217</v>
      </c>
      <c r="E65" s="25"/>
      <c r="F65" s="25"/>
      <c r="G65" s="25">
        <v>6</v>
      </c>
      <c r="H65" s="25">
        <v>9</v>
      </c>
      <c r="I65" s="25">
        <v>9</v>
      </c>
      <c r="J65" s="25">
        <v>13</v>
      </c>
      <c r="K65" s="25">
        <v>8</v>
      </c>
      <c r="L65" s="25">
        <v>9</v>
      </c>
      <c r="M65" s="25">
        <v>13</v>
      </c>
      <c r="N65" s="25">
        <v>9</v>
      </c>
      <c r="O65" s="25"/>
      <c r="P65" s="138"/>
      <c r="Q65" s="24">
        <f t="shared" si="2"/>
        <v>76</v>
      </c>
      <c r="R65" s="38">
        <v>64</v>
      </c>
      <c r="S65" s="89">
        <f t="shared" si="1"/>
        <v>6</v>
      </c>
    </row>
    <row r="66" spans="1:19" ht="15.75" customHeight="1">
      <c r="A66" s="65"/>
      <c r="B66" s="38" t="s">
        <v>191</v>
      </c>
      <c r="C66" s="38" t="s">
        <v>87</v>
      </c>
      <c r="D66" s="21" t="s">
        <v>197</v>
      </c>
      <c r="E66" s="25"/>
      <c r="F66" s="25"/>
      <c r="G66" s="25">
        <v>8</v>
      </c>
      <c r="H66" s="25">
        <v>9</v>
      </c>
      <c r="I66" s="25">
        <v>12</v>
      </c>
      <c r="J66" s="25">
        <v>11</v>
      </c>
      <c r="K66" s="25">
        <v>9</v>
      </c>
      <c r="L66" s="25">
        <v>8</v>
      </c>
      <c r="M66" s="25">
        <v>9</v>
      </c>
      <c r="N66" s="25">
        <v>9</v>
      </c>
      <c r="O66" s="25"/>
      <c r="P66" s="131"/>
      <c r="Q66" s="24">
        <f aca="true" t="shared" si="3" ref="Q66:Q97">IF(D66="","",SUM(E66:O66)-(P66))</f>
        <v>75</v>
      </c>
      <c r="R66" s="38">
        <v>65</v>
      </c>
      <c r="S66" s="89">
        <f aca="true" t="shared" si="4" ref="S66:S93">SUM(E66:G66)</f>
        <v>8</v>
      </c>
    </row>
    <row r="67" spans="1:19" ht="15.75" customHeight="1">
      <c r="A67" s="65"/>
      <c r="B67" s="38" t="s">
        <v>158</v>
      </c>
      <c r="C67" s="38" t="s">
        <v>159</v>
      </c>
      <c r="D67" s="21" t="s">
        <v>196</v>
      </c>
      <c r="E67" s="25">
        <v>14</v>
      </c>
      <c r="F67" s="25"/>
      <c r="G67" s="25"/>
      <c r="H67" s="25">
        <v>8</v>
      </c>
      <c r="I67" s="25">
        <v>10</v>
      </c>
      <c r="J67" s="25">
        <v>12</v>
      </c>
      <c r="K67" s="25">
        <v>6</v>
      </c>
      <c r="L67" s="25">
        <v>9</v>
      </c>
      <c r="M67" s="25">
        <v>9</v>
      </c>
      <c r="N67" s="25">
        <v>6</v>
      </c>
      <c r="O67" s="25"/>
      <c r="P67" s="138"/>
      <c r="Q67" s="24">
        <f t="shared" si="3"/>
        <v>74</v>
      </c>
      <c r="R67" s="38">
        <v>66</v>
      </c>
      <c r="S67" s="89">
        <f t="shared" si="4"/>
        <v>14</v>
      </c>
    </row>
    <row r="68" spans="1:19" ht="15.75" customHeight="1">
      <c r="A68" s="65"/>
      <c r="B68" s="38" t="s">
        <v>140</v>
      </c>
      <c r="C68" s="38" t="s">
        <v>127</v>
      </c>
      <c r="D68" s="21" t="s">
        <v>148</v>
      </c>
      <c r="E68" s="38"/>
      <c r="F68" s="38">
        <v>9</v>
      </c>
      <c r="G68" s="38">
        <v>8</v>
      </c>
      <c r="H68" s="38">
        <v>8</v>
      </c>
      <c r="I68" s="38"/>
      <c r="J68" s="38">
        <v>12</v>
      </c>
      <c r="K68" s="38">
        <v>9</v>
      </c>
      <c r="L68" s="38">
        <v>10</v>
      </c>
      <c r="M68" s="38">
        <v>9</v>
      </c>
      <c r="N68" s="38">
        <v>9</v>
      </c>
      <c r="O68" s="38"/>
      <c r="P68" s="131"/>
      <c r="Q68" s="24">
        <f t="shared" si="3"/>
        <v>74</v>
      </c>
      <c r="R68" s="38">
        <v>67</v>
      </c>
      <c r="S68" s="89">
        <f t="shared" si="4"/>
        <v>17</v>
      </c>
    </row>
    <row r="69" spans="1:19" ht="15.75" customHeight="1">
      <c r="A69" s="65"/>
      <c r="B69" s="38" t="s">
        <v>77</v>
      </c>
      <c r="C69" s="38" t="s">
        <v>78</v>
      </c>
      <c r="D69" s="21" t="s">
        <v>213</v>
      </c>
      <c r="E69" s="25">
        <v>14</v>
      </c>
      <c r="F69" s="25"/>
      <c r="G69" s="25">
        <v>6</v>
      </c>
      <c r="H69" s="25">
        <v>7</v>
      </c>
      <c r="I69" s="25"/>
      <c r="J69" s="25">
        <v>12</v>
      </c>
      <c r="K69" s="25">
        <v>10</v>
      </c>
      <c r="L69" s="25">
        <v>8</v>
      </c>
      <c r="M69" s="25">
        <v>9</v>
      </c>
      <c r="N69" s="25">
        <v>7</v>
      </c>
      <c r="O69" s="25"/>
      <c r="P69" s="138"/>
      <c r="Q69" s="24">
        <f t="shared" si="3"/>
        <v>73</v>
      </c>
      <c r="R69" s="38">
        <v>68</v>
      </c>
      <c r="S69" s="89">
        <f t="shared" si="4"/>
        <v>20</v>
      </c>
    </row>
    <row r="70" spans="1:19" ht="15.75" customHeight="1">
      <c r="A70" s="65"/>
      <c r="B70" s="38" t="s">
        <v>223</v>
      </c>
      <c r="C70" s="38" t="s">
        <v>224</v>
      </c>
      <c r="D70" s="21" t="s">
        <v>204</v>
      </c>
      <c r="E70" s="38"/>
      <c r="F70" s="38"/>
      <c r="G70" s="38">
        <v>6</v>
      </c>
      <c r="H70" s="38">
        <v>9</v>
      </c>
      <c r="I70" s="38">
        <v>12</v>
      </c>
      <c r="J70" s="38">
        <v>12</v>
      </c>
      <c r="K70" s="38">
        <v>7</v>
      </c>
      <c r="L70" s="38">
        <v>9</v>
      </c>
      <c r="M70" s="38">
        <v>12</v>
      </c>
      <c r="N70" s="38">
        <v>6</v>
      </c>
      <c r="O70" s="38"/>
      <c r="P70" s="131"/>
      <c r="Q70" s="24">
        <f t="shared" si="3"/>
        <v>73</v>
      </c>
      <c r="R70" s="38">
        <v>69</v>
      </c>
      <c r="S70" s="89">
        <f t="shared" si="4"/>
        <v>6</v>
      </c>
    </row>
    <row r="71" spans="1:19" ht="15.75" customHeight="1">
      <c r="A71" s="65"/>
      <c r="B71" s="38" t="s">
        <v>84</v>
      </c>
      <c r="C71" s="38" t="s">
        <v>85</v>
      </c>
      <c r="D71" s="21" t="s">
        <v>188</v>
      </c>
      <c r="E71" s="25"/>
      <c r="F71" s="25">
        <v>10</v>
      </c>
      <c r="G71" s="25">
        <v>8</v>
      </c>
      <c r="H71" s="25">
        <v>7</v>
      </c>
      <c r="I71" s="25"/>
      <c r="J71" s="25">
        <v>9</v>
      </c>
      <c r="K71" s="25">
        <v>8</v>
      </c>
      <c r="L71" s="25">
        <v>9</v>
      </c>
      <c r="M71" s="25">
        <v>9</v>
      </c>
      <c r="N71" s="25">
        <v>10</v>
      </c>
      <c r="O71" s="25"/>
      <c r="P71" s="138"/>
      <c r="Q71" s="24">
        <f t="shared" si="3"/>
        <v>70</v>
      </c>
      <c r="R71" s="38">
        <v>70</v>
      </c>
      <c r="S71" s="89">
        <f t="shared" si="4"/>
        <v>18</v>
      </c>
    </row>
    <row r="72" spans="1:19" ht="15.75" customHeight="1">
      <c r="A72" s="65"/>
      <c r="B72" s="38" t="s">
        <v>223</v>
      </c>
      <c r="C72" s="38" t="s">
        <v>224</v>
      </c>
      <c r="D72" s="21" t="s">
        <v>183</v>
      </c>
      <c r="E72" s="38"/>
      <c r="F72" s="38"/>
      <c r="G72" s="38"/>
      <c r="H72" s="38">
        <v>8</v>
      </c>
      <c r="I72" s="38">
        <v>14</v>
      </c>
      <c r="J72" s="38">
        <v>14</v>
      </c>
      <c r="K72" s="38">
        <v>7</v>
      </c>
      <c r="L72" s="38">
        <v>8</v>
      </c>
      <c r="M72" s="38">
        <v>11</v>
      </c>
      <c r="N72" s="38">
        <v>6</v>
      </c>
      <c r="O72" s="38"/>
      <c r="P72" s="131"/>
      <c r="Q72" s="24">
        <f t="shared" si="3"/>
        <v>68</v>
      </c>
      <c r="R72" s="38">
        <v>71</v>
      </c>
      <c r="S72" s="89">
        <f t="shared" si="4"/>
        <v>0</v>
      </c>
    </row>
    <row r="73" spans="1:19" ht="15.75" customHeight="1">
      <c r="A73" s="65"/>
      <c r="B73" s="38" t="s">
        <v>191</v>
      </c>
      <c r="C73" s="38" t="s">
        <v>87</v>
      </c>
      <c r="D73" s="21" t="s">
        <v>195</v>
      </c>
      <c r="E73" s="38"/>
      <c r="F73" s="38"/>
      <c r="G73" s="38">
        <v>8</v>
      </c>
      <c r="H73" s="38">
        <v>6</v>
      </c>
      <c r="I73" s="38">
        <v>13</v>
      </c>
      <c r="J73" s="38">
        <v>9</v>
      </c>
      <c r="K73" s="38">
        <v>8</v>
      </c>
      <c r="L73" s="38">
        <v>9</v>
      </c>
      <c r="M73" s="38">
        <v>8</v>
      </c>
      <c r="N73" s="38">
        <v>6</v>
      </c>
      <c r="O73" s="38"/>
      <c r="P73" s="131"/>
      <c r="Q73" s="24">
        <f t="shared" si="3"/>
        <v>67</v>
      </c>
      <c r="R73" s="38">
        <v>72</v>
      </c>
      <c r="S73" s="89">
        <f t="shared" si="4"/>
        <v>8</v>
      </c>
    </row>
    <row r="74" spans="1:19" ht="15.75" customHeight="1">
      <c r="A74" s="65"/>
      <c r="B74" s="38" t="s">
        <v>191</v>
      </c>
      <c r="C74" s="38" t="s">
        <v>87</v>
      </c>
      <c r="D74" s="21" t="s">
        <v>198</v>
      </c>
      <c r="E74" s="38"/>
      <c r="F74" s="38"/>
      <c r="G74" s="38">
        <v>7</v>
      </c>
      <c r="H74" s="38">
        <v>6</v>
      </c>
      <c r="I74" s="38">
        <v>12</v>
      </c>
      <c r="J74" s="38">
        <v>11</v>
      </c>
      <c r="K74" s="38">
        <v>8</v>
      </c>
      <c r="L74" s="38">
        <v>9</v>
      </c>
      <c r="M74" s="38">
        <v>8</v>
      </c>
      <c r="N74" s="38">
        <v>6</v>
      </c>
      <c r="O74" s="38"/>
      <c r="P74" s="131"/>
      <c r="Q74" s="24">
        <f t="shared" si="3"/>
        <v>67</v>
      </c>
      <c r="R74" s="38">
        <v>73</v>
      </c>
      <c r="S74" s="89">
        <f t="shared" si="4"/>
        <v>7</v>
      </c>
    </row>
    <row r="75" spans="1:19" ht="15.75" customHeight="1">
      <c r="A75" s="65"/>
      <c r="B75" s="38" t="s">
        <v>223</v>
      </c>
      <c r="C75" s="38" t="s">
        <v>224</v>
      </c>
      <c r="D75" s="21" t="s">
        <v>182</v>
      </c>
      <c r="E75" s="25"/>
      <c r="F75" s="25"/>
      <c r="G75" s="25">
        <v>9</v>
      </c>
      <c r="H75" s="25">
        <v>9</v>
      </c>
      <c r="I75" s="25"/>
      <c r="J75" s="25">
        <v>15</v>
      </c>
      <c r="K75" s="25">
        <v>6</v>
      </c>
      <c r="L75" s="25">
        <v>8</v>
      </c>
      <c r="M75" s="25">
        <v>13</v>
      </c>
      <c r="N75" s="25">
        <v>6</v>
      </c>
      <c r="O75" s="25"/>
      <c r="P75" s="138"/>
      <c r="Q75" s="24">
        <f t="shared" si="3"/>
        <v>66</v>
      </c>
      <c r="R75" s="38">
        <v>74</v>
      </c>
      <c r="S75" s="89">
        <f t="shared" si="4"/>
        <v>9</v>
      </c>
    </row>
    <row r="76" spans="1:19" ht="15.75" customHeight="1">
      <c r="A76" s="65"/>
      <c r="B76" s="38" t="s">
        <v>208</v>
      </c>
      <c r="C76" s="38" t="s">
        <v>209</v>
      </c>
      <c r="D76" s="21" t="s">
        <v>184</v>
      </c>
      <c r="E76" s="38"/>
      <c r="F76" s="38"/>
      <c r="G76" s="38">
        <v>10</v>
      </c>
      <c r="H76" s="38">
        <v>7</v>
      </c>
      <c r="I76" s="38"/>
      <c r="J76" s="38">
        <v>12</v>
      </c>
      <c r="K76" s="38">
        <v>9</v>
      </c>
      <c r="L76" s="38">
        <v>8</v>
      </c>
      <c r="M76" s="38">
        <v>9</v>
      </c>
      <c r="N76" s="38">
        <v>9</v>
      </c>
      <c r="O76" s="38"/>
      <c r="P76" s="131"/>
      <c r="Q76" s="24">
        <f t="shared" si="3"/>
        <v>64</v>
      </c>
      <c r="R76" s="38">
        <v>75</v>
      </c>
      <c r="S76" s="89">
        <f t="shared" si="4"/>
        <v>10</v>
      </c>
    </row>
    <row r="77" spans="1:19" ht="15.75" customHeight="1">
      <c r="A77" s="65"/>
      <c r="B77" s="38" t="s">
        <v>94</v>
      </c>
      <c r="C77" s="65" t="s">
        <v>95</v>
      </c>
      <c r="D77" s="21" t="s">
        <v>218</v>
      </c>
      <c r="E77" s="38">
        <v>18</v>
      </c>
      <c r="F77" s="38"/>
      <c r="G77" s="38">
        <v>6</v>
      </c>
      <c r="H77" s="38"/>
      <c r="I77" s="38"/>
      <c r="J77" s="38">
        <v>12</v>
      </c>
      <c r="K77" s="38"/>
      <c r="L77" s="38"/>
      <c r="M77" s="38">
        <v>10</v>
      </c>
      <c r="N77" s="38"/>
      <c r="O77" s="38"/>
      <c r="P77" s="131"/>
      <c r="Q77" s="24">
        <f t="shared" si="3"/>
        <v>46</v>
      </c>
      <c r="R77" s="38">
        <v>76</v>
      </c>
      <c r="S77" s="89">
        <f t="shared" si="4"/>
        <v>24</v>
      </c>
    </row>
    <row r="78" spans="1:19" ht="15.75" customHeight="1">
      <c r="A78" s="65"/>
      <c r="B78" s="38" t="s">
        <v>94</v>
      </c>
      <c r="C78" s="38" t="s">
        <v>95</v>
      </c>
      <c r="D78" s="21" t="s">
        <v>216</v>
      </c>
      <c r="E78" s="25"/>
      <c r="F78" s="25">
        <v>9</v>
      </c>
      <c r="G78" s="25"/>
      <c r="H78" s="25">
        <v>9</v>
      </c>
      <c r="I78" s="25"/>
      <c r="J78" s="25"/>
      <c r="K78" s="25"/>
      <c r="L78" s="25"/>
      <c r="M78" s="25">
        <v>9</v>
      </c>
      <c r="N78" s="25"/>
      <c r="O78" s="25"/>
      <c r="P78" s="138"/>
      <c r="Q78" s="24">
        <f t="shared" si="3"/>
        <v>27</v>
      </c>
      <c r="R78" s="38">
        <v>77</v>
      </c>
      <c r="S78" s="89">
        <f t="shared" si="4"/>
        <v>9</v>
      </c>
    </row>
    <row r="79" spans="1:19" ht="15.75" customHeight="1">
      <c r="A79" s="65"/>
      <c r="B79" s="38" t="s">
        <v>230</v>
      </c>
      <c r="C79" s="38" t="s">
        <v>231</v>
      </c>
      <c r="D79" s="21" t="s">
        <v>246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131"/>
      <c r="Q79" s="24">
        <f t="shared" si="3"/>
        <v>0</v>
      </c>
      <c r="R79" s="38">
        <v>78</v>
      </c>
      <c r="S79" s="89">
        <f t="shared" si="4"/>
        <v>0</v>
      </c>
    </row>
    <row r="80" spans="1:19" ht="15.75" customHeight="1">
      <c r="A80" s="65"/>
      <c r="B80" s="38" t="s">
        <v>173</v>
      </c>
      <c r="C80" s="38" t="s">
        <v>174</v>
      </c>
      <c r="D80" s="21" t="s">
        <v>177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131"/>
      <c r="Q80" s="24">
        <f t="shared" si="3"/>
        <v>0</v>
      </c>
      <c r="R80" s="38">
        <v>79</v>
      </c>
      <c r="S80" s="89">
        <f t="shared" si="4"/>
        <v>0</v>
      </c>
    </row>
    <row r="81" spans="1:19" ht="15.75" customHeight="1">
      <c r="A81" s="65"/>
      <c r="B81" s="38" t="s">
        <v>73</v>
      </c>
      <c r="C81" s="38" t="s">
        <v>74</v>
      </c>
      <c r="D81" s="21" t="s">
        <v>184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131"/>
      <c r="Q81" s="24">
        <f t="shared" si="3"/>
        <v>0</v>
      </c>
      <c r="R81" s="38">
        <v>80</v>
      </c>
      <c r="S81" s="89">
        <f t="shared" si="4"/>
        <v>0</v>
      </c>
    </row>
    <row r="82" spans="1:19" ht="15.75" customHeight="1">
      <c r="A82" s="65"/>
      <c r="B82" s="38" t="s">
        <v>191</v>
      </c>
      <c r="C82" s="38" t="s">
        <v>87</v>
      </c>
      <c r="D82" s="21" t="s">
        <v>194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131"/>
      <c r="Q82" s="24">
        <f t="shared" si="3"/>
        <v>0</v>
      </c>
      <c r="R82" s="38">
        <v>81</v>
      </c>
      <c r="S82" s="89">
        <f t="shared" si="4"/>
        <v>0</v>
      </c>
    </row>
    <row r="83" spans="1:19" ht="15.75" customHeight="1">
      <c r="A83" s="65"/>
      <c r="B83" s="38" t="s">
        <v>208</v>
      </c>
      <c r="C83" s="38" t="s">
        <v>209</v>
      </c>
      <c r="D83" s="21" t="s">
        <v>210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131"/>
      <c r="Q83" s="24">
        <f t="shared" si="3"/>
        <v>0</v>
      </c>
      <c r="R83" s="38">
        <v>82</v>
      </c>
      <c r="S83" s="89">
        <f t="shared" si="4"/>
        <v>0</v>
      </c>
    </row>
    <row r="84" spans="1:19" ht="15.75" customHeight="1">
      <c r="A84" s="65"/>
      <c r="B84" s="38" t="s">
        <v>77</v>
      </c>
      <c r="C84" s="38" t="s">
        <v>78</v>
      </c>
      <c r="D84" s="21" t="s">
        <v>214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131"/>
      <c r="Q84" s="24">
        <f t="shared" si="3"/>
        <v>0</v>
      </c>
      <c r="R84" s="38">
        <v>83</v>
      </c>
      <c r="S84" s="89">
        <f t="shared" si="4"/>
        <v>0</v>
      </c>
    </row>
    <row r="85" spans="1:19" ht="15.75" customHeight="1">
      <c r="A85" s="65"/>
      <c r="B85" s="38" t="s">
        <v>81</v>
      </c>
      <c r="C85" s="38" t="s">
        <v>82</v>
      </c>
      <c r="D85" s="21" t="s">
        <v>215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131"/>
      <c r="Q85" s="24">
        <f t="shared" si="3"/>
        <v>0</v>
      </c>
      <c r="R85" s="38">
        <v>84</v>
      </c>
      <c r="S85" s="89">
        <f t="shared" si="4"/>
        <v>0</v>
      </c>
    </row>
    <row r="86" spans="1:19" ht="15.75" customHeight="1">
      <c r="A86" s="65"/>
      <c r="B86" s="38" t="s">
        <v>94</v>
      </c>
      <c r="C86" s="38" t="s">
        <v>95</v>
      </c>
      <c r="D86" s="21" t="s">
        <v>219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131"/>
      <c r="Q86" s="24">
        <f t="shared" si="3"/>
        <v>0</v>
      </c>
      <c r="R86" s="38">
        <v>85</v>
      </c>
      <c r="S86" s="89">
        <f t="shared" si="4"/>
        <v>0</v>
      </c>
    </row>
    <row r="87" spans="1:19" ht="15.75" customHeight="1">
      <c r="A87" s="65"/>
      <c r="B87" s="38" t="s">
        <v>140</v>
      </c>
      <c r="C87" s="38" t="s">
        <v>127</v>
      </c>
      <c r="D87" s="21" t="s">
        <v>221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138"/>
      <c r="Q87" s="24">
        <f t="shared" si="3"/>
        <v>0</v>
      </c>
      <c r="R87" s="38">
        <v>86</v>
      </c>
      <c r="S87" s="89">
        <f t="shared" si="4"/>
        <v>0</v>
      </c>
    </row>
    <row r="88" spans="1:19" ht="15.75" customHeight="1">
      <c r="A88" s="65"/>
      <c r="B88" s="38" t="s">
        <v>140</v>
      </c>
      <c r="C88" s="38" t="s">
        <v>127</v>
      </c>
      <c r="D88" s="21" t="s">
        <v>206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131"/>
      <c r="Q88" s="24">
        <f t="shared" si="3"/>
        <v>0</v>
      </c>
      <c r="R88" s="38">
        <v>87</v>
      </c>
      <c r="S88" s="89">
        <f t="shared" si="4"/>
        <v>0</v>
      </c>
    </row>
    <row r="89" spans="1:19" ht="15.75" customHeight="1">
      <c r="A89" s="65"/>
      <c r="B89" s="38" t="s">
        <v>70</v>
      </c>
      <c r="C89" s="38" t="s">
        <v>71</v>
      </c>
      <c r="D89" s="21" t="s">
        <v>142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131"/>
      <c r="Q89" s="24">
        <f t="shared" si="3"/>
        <v>0</v>
      </c>
      <c r="R89" s="38">
        <v>88</v>
      </c>
      <c r="S89" s="89">
        <f t="shared" si="4"/>
        <v>0</v>
      </c>
    </row>
    <row r="90" spans="1:19" ht="15.75" customHeight="1">
      <c r="A90" s="65"/>
      <c r="B90" s="38" t="s">
        <v>70</v>
      </c>
      <c r="C90" s="38" t="s">
        <v>71</v>
      </c>
      <c r="D90" s="21" t="s">
        <v>226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138"/>
      <c r="Q90" s="24">
        <f t="shared" si="3"/>
        <v>0</v>
      </c>
      <c r="R90" s="38">
        <v>89</v>
      </c>
      <c r="S90" s="89">
        <f t="shared" si="4"/>
        <v>0</v>
      </c>
    </row>
    <row r="91" spans="1:19" ht="15.75" customHeight="1">
      <c r="A91" s="65"/>
      <c r="B91" s="38" t="s">
        <v>158</v>
      </c>
      <c r="C91" s="38" t="s">
        <v>159</v>
      </c>
      <c r="D91" s="21" t="s">
        <v>167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131"/>
      <c r="Q91" s="24">
        <f t="shared" si="3"/>
        <v>0</v>
      </c>
      <c r="R91" s="38">
        <v>90</v>
      </c>
      <c r="S91" s="89">
        <f t="shared" si="4"/>
        <v>0</v>
      </c>
    </row>
    <row r="92" spans="1:19" ht="15.75" customHeight="1">
      <c r="A92" s="65"/>
      <c r="B92" s="38" t="s">
        <v>158</v>
      </c>
      <c r="C92" s="38" t="s">
        <v>159</v>
      </c>
      <c r="D92" s="21" t="s">
        <v>204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131"/>
      <c r="Q92" s="24">
        <f t="shared" si="3"/>
        <v>0</v>
      </c>
      <c r="R92" s="38">
        <v>91</v>
      </c>
      <c r="S92" s="89">
        <f t="shared" si="4"/>
        <v>0</v>
      </c>
    </row>
    <row r="93" spans="1:19" ht="15.75" customHeight="1">
      <c r="A93" s="65"/>
      <c r="B93" s="38" t="s">
        <v>66</v>
      </c>
      <c r="C93" s="38" t="s">
        <v>67</v>
      </c>
      <c r="D93" s="21" t="s">
        <v>238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38"/>
      <c r="Q93" s="24">
        <f t="shared" si="3"/>
        <v>0</v>
      </c>
      <c r="R93" s="38">
        <v>92</v>
      </c>
      <c r="S93" s="89">
        <f t="shared" si="4"/>
        <v>0</v>
      </c>
    </row>
  </sheetData>
  <sheetProtection/>
  <printOptions gridLines="1"/>
  <pageMargins left="0.31496062992125984" right="0.31496062992125984" top="0.7874015748031497" bottom="0.6299212598425197" header="0.5118110236220472" footer="0.5118110236220472"/>
  <pageSetup fitToHeight="0" fitToWidth="1" horizontalDpi="300" verticalDpi="300" orientation="portrait" paperSize="9" scale="83" r:id="rId1"/>
  <headerFooter alignWithMargins="0">
    <oddHeader>&amp;CSingoli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18" activePane="bottomLeft" state="frozen"/>
      <selection pane="topLeft" activeCell="U20" sqref="U20"/>
      <selection pane="bottomLeft" activeCell="A1" sqref="A1:W25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126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127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16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1046</v>
      </c>
      <c r="T3" s="277"/>
      <c r="U3" s="91">
        <f>SUM(O6:O13)</f>
        <v>746</v>
      </c>
      <c r="V3" s="277"/>
      <c r="W3" s="91">
        <f>SUM(O6:O11)</f>
        <v>575</v>
      </c>
    </row>
    <row r="4" spans="2:21" ht="23.25" customHeight="1">
      <c r="B4" s="293"/>
      <c r="C4" s="280">
        <v>82</v>
      </c>
      <c r="D4" s="281"/>
      <c r="E4" s="298"/>
      <c r="F4" s="282"/>
      <c r="G4" s="282">
        <v>82</v>
      </c>
      <c r="H4" s="283"/>
      <c r="I4" s="303"/>
      <c r="J4" s="304"/>
      <c r="K4" s="284">
        <v>61</v>
      </c>
      <c r="L4" s="285"/>
      <c r="M4" s="309"/>
      <c r="N4" s="310"/>
      <c r="O4" s="286">
        <v>80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42</v>
      </c>
      <c r="C6" s="38">
        <v>16</v>
      </c>
      <c r="D6" s="38">
        <v>10</v>
      </c>
      <c r="E6" s="38">
        <v>6</v>
      </c>
      <c r="F6" s="38">
        <v>10</v>
      </c>
      <c r="G6" s="38">
        <v>9</v>
      </c>
      <c r="H6" s="38">
        <v>12</v>
      </c>
      <c r="I6" s="38">
        <v>9</v>
      </c>
      <c r="J6" s="38">
        <v>9</v>
      </c>
      <c r="K6" s="38">
        <v>10</v>
      </c>
      <c r="L6" s="38">
        <v>8</v>
      </c>
      <c r="M6" s="38">
        <v>3</v>
      </c>
      <c r="N6" s="38"/>
      <c r="O6" s="24">
        <f aca="true" t="shared" si="0" ref="O6:O25">IF(B6="","",SUM(C6:M6)-(N6))</f>
        <v>102</v>
      </c>
      <c r="P6" s="130" t="s">
        <v>160</v>
      </c>
      <c r="Q6" s="89">
        <f aca="true" t="shared" si="1" ref="Q6:Q25">SUM(C6:E6)</f>
        <v>32</v>
      </c>
    </row>
    <row r="7" spans="1:22" ht="15.75" customHeight="1">
      <c r="A7" s="65">
        <v>2</v>
      </c>
      <c r="B7" s="21">
        <v>33</v>
      </c>
      <c r="C7" s="25">
        <v>16</v>
      </c>
      <c r="D7" s="25">
        <v>9</v>
      </c>
      <c r="E7" s="25">
        <v>6</v>
      </c>
      <c r="F7" s="25">
        <v>9</v>
      </c>
      <c r="G7" s="25">
        <v>12</v>
      </c>
      <c r="H7" s="25">
        <v>12</v>
      </c>
      <c r="I7" s="25">
        <v>7</v>
      </c>
      <c r="J7" s="25">
        <v>9</v>
      </c>
      <c r="K7" s="25">
        <v>10</v>
      </c>
      <c r="L7" s="25">
        <v>9</v>
      </c>
      <c r="M7" s="25">
        <v>3</v>
      </c>
      <c r="N7" s="26"/>
      <c r="O7" s="24">
        <f t="shared" si="0"/>
        <v>102</v>
      </c>
      <c r="P7" s="178" t="s">
        <v>160</v>
      </c>
      <c r="Q7" s="89">
        <f t="shared" si="1"/>
        <v>31</v>
      </c>
      <c r="S7" s="278" t="s">
        <v>89</v>
      </c>
      <c r="T7" s="279"/>
      <c r="U7" s="132" t="s">
        <v>92</v>
      </c>
      <c r="V7" s="140">
        <v>70</v>
      </c>
    </row>
    <row r="8" spans="1:22" ht="15.75" customHeight="1">
      <c r="A8" s="65">
        <v>3</v>
      </c>
      <c r="B8" s="21">
        <v>21</v>
      </c>
      <c r="C8" s="25">
        <v>16</v>
      </c>
      <c r="D8" s="25"/>
      <c r="E8" s="25">
        <v>6</v>
      </c>
      <c r="F8" s="25">
        <v>9</v>
      </c>
      <c r="G8" s="25">
        <v>14</v>
      </c>
      <c r="H8" s="25">
        <v>13</v>
      </c>
      <c r="I8" s="25">
        <v>10</v>
      </c>
      <c r="J8" s="25">
        <v>8</v>
      </c>
      <c r="K8" s="25">
        <v>12</v>
      </c>
      <c r="L8" s="25">
        <v>6</v>
      </c>
      <c r="M8" s="25"/>
      <c r="N8" s="26"/>
      <c r="O8" s="24">
        <f t="shared" si="0"/>
        <v>94</v>
      </c>
      <c r="P8" s="130" t="s">
        <v>160</v>
      </c>
      <c r="Q8" s="89">
        <f t="shared" si="1"/>
        <v>22</v>
      </c>
      <c r="S8" s="278" t="s">
        <v>90</v>
      </c>
      <c r="T8" s="279"/>
      <c r="U8" s="132" t="s">
        <v>92</v>
      </c>
      <c r="V8" s="140" t="s">
        <v>253</v>
      </c>
    </row>
    <row r="9" spans="1:22" ht="15.75" customHeight="1">
      <c r="A9" s="65">
        <v>4</v>
      </c>
      <c r="B9" s="21">
        <v>27</v>
      </c>
      <c r="C9" s="38">
        <v>13</v>
      </c>
      <c r="D9" s="38">
        <v>10</v>
      </c>
      <c r="E9" s="38"/>
      <c r="F9" s="38">
        <v>9</v>
      </c>
      <c r="G9" s="38">
        <v>11</v>
      </c>
      <c r="H9" s="38">
        <v>15</v>
      </c>
      <c r="I9" s="38">
        <v>7</v>
      </c>
      <c r="J9" s="38">
        <v>10</v>
      </c>
      <c r="K9" s="38">
        <v>12</v>
      </c>
      <c r="L9" s="38">
        <v>6</v>
      </c>
      <c r="M9" s="38"/>
      <c r="N9" s="38"/>
      <c r="O9" s="24">
        <f t="shared" si="0"/>
        <v>93</v>
      </c>
      <c r="P9" s="178" t="s">
        <v>160</v>
      </c>
      <c r="Q9" s="89">
        <f t="shared" si="1"/>
        <v>23</v>
      </c>
      <c r="S9" s="278" t="s">
        <v>91</v>
      </c>
      <c r="T9" s="279"/>
      <c r="U9" s="132" t="s">
        <v>92</v>
      </c>
      <c r="V9" s="140">
        <v>19</v>
      </c>
    </row>
    <row r="10" spans="1:17" ht="15.75" customHeight="1">
      <c r="A10" s="65">
        <v>5</v>
      </c>
      <c r="B10" s="21">
        <v>83</v>
      </c>
      <c r="C10" s="38">
        <v>13</v>
      </c>
      <c r="D10" s="38"/>
      <c r="E10" s="38">
        <v>9</v>
      </c>
      <c r="F10" s="38">
        <v>9</v>
      </c>
      <c r="G10" s="38">
        <v>14</v>
      </c>
      <c r="H10" s="38">
        <v>11</v>
      </c>
      <c r="I10" s="38">
        <v>8</v>
      </c>
      <c r="J10" s="38">
        <v>9</v>
      </c>
      <c r="K10" s="38">
        <v>10</v>
      </c>
      <c r="L10" s="38">
        <v>9</v>
      </c>
      <c r="M10" s="38"/>
      <c r="N10" s="38"/>
      <c r="O10" s="24">
        <f t="shared" si="0"/>
        <v>92</v>
      </c>
      <c r="P10" s="130" t="s">
        <v>160</v>
      </c>
      <c r="Q10" s="89">
        <f t="shared" si="1"/>
        <v>22</v>
      </c>
    </row>
    <row r="11" spans="1:17" ht="15.75" customHeight="1">
      <c r="A11" s="65">
        <v>6</v>
      </c>
      <c r="B11" s="21" t="s">
        <v>220</v>
      </c>
      <c r="C11" s="38"/>
      <c r="D11" s="38">
        <v>10</v>
      </c>
      <c r="E11" s="38">
        <v>9</v>
      </c>
      <c r="F11" s="38">
        <v>8</v>
      </c>
      <c r="G11" s="38">
        <v>13</v>
      </c>
      <c r="H11" s="38">
        <v>15</v>
      </c>
      <c r="I11" s="38">
        <v>9</v>
      </c>
      <c r="J11" s="38">
        <v>9</v>
      </c>
      <c r="K11" s="38">
        <v>10</v>
      </c>
      <c r="L11" s="38">
        <v>9</v>
      </c>
      <c r="M11" s="38"/>
      <c r="N11" s="38"/>
      <c r="O11" s="24">
        <f t="shared" si="0"/>
        <v>92</v>
      </c>
      <c r="P11" s="178" t="s">
        <v>116</v>
      </c>
      <c r="Q11" s="89">
        <f t="shared" si="1"/>
        <v>19</v>
      </c>
    </row>
    <row r="12" spans="1:17" ht="15.75" customHeight="1">
      <c r="A12" s="65">
        <v>7</v>
      </c>
      <c r="B12" s="21">
        <v>137</v>
      </c>
      <c r="C12" s="25">
        <v>12</v>
      </c>
      <c r="D12" s="25"/>
      <c r="E12" s="25">
        <v>6</v>
      </c>
      <c r="F12" s="25">
        <v>9</v>
      </c>
      <c r="G12" s="25">
        <v>13</v>
      </c>
      <c r="H12" s="25">
        <v>13</v>
      </c>
      <c r="I12" s="25">
        <v>9</v>
      </c>
      <c r="J12" s="25">
        <v>9</v>
      </c>
      <c r="K12" s="25">
        <v>13</v>
      </c>
      <c r="L12" s="25">
        <v>6</v>
      </c>
      <c r="M12" s="25"/>
      <c r="N12" s="26"/>
      <c r="O12" s="24">
        <f t="shared" si="0"/>
        <v>90</v>
      </c>
      <c r="P12" s="178" t="s">
        <v>160</v>
      </c>
      <c r="Q12" s="89">
        <f t="shared" si="1"/>
        <v>18</v>
      </c>
    </row>
    <row r="13" spans="1:17" ht="15.75" customHeight="1">
      <c r="A13" s="65">
        <v>8</v>
      </c>
      <c r="B13" s="21">
        <v>136</v>
      </c>
      <c r="C13" s="38"/>
      <c r="D13" s="38">
        <v>12</v>
      </c>
      <c r="E13" s="38"/>
      <c r="F13" s="38">
        <v>9</v>
      </c>
      <c r="G13" s="38">
        <v>14</v>
      </c>
      <c r="H13" s="38">
        <v>12</v>
      </c>
      <c r="I13" s="38">
        <v>9</v>
      </c>
      <c r="J13" s="38">
        <v>9</v>
      </c>
      <c r="K13" s="38">
        <v>10</v>
      </c>
      <c r="L13" s="38">
        <v>6</v>
      </c>
      <c r="M13" s="38"/>
      <c r="N13" s="38"/>
      <c r="O13" s="24">
        <f t="shared" si="0"/>
        <v>81</v>
      </c>
      <c r="P13" s="130" t="s">
        <v>160</v>
      </c>
      <c r="Q13" s="89">
        <f t="shared" si="1"/>
        <v>12</v>
      </c>
    </row>
    <row r="14" spans="1:17" ht="15.75" customHeight="1">
      <c r="A14" s="65">
        <v>9</v>
      </c>
      <c r="B14" s="21">
        <v>84</v>
      </c>
      <c r="C14" s="38"/>
      <c r="D14" s="38">
        <v>10</v>
      </c>
      <c r="E14" s="38">
        <v>6</v>
      </c>
      <c r="F14" s="38">
        <v>9</v>
      </c>
      <c r="G14" s="38">
        <v>9</v>
      </c>
      <c r="H14" s="38">
        <v>12</v>
      </c>
      <c r="I14" s="38">
        <v>9</v>
      </c>
      <c r="J14" s="38">
        <v>9</v>
      </c>
      <c r="K14" s="38">
        <v>10</v>
      </c>
      <c r="L14" s="38">
        <v>7</v>
      </c>
      <c r="M14" s="38"/>
      <c r="N14" s="38"/>
      <c r="O14" s="24">
        <f t="shared" si="0"/>
        <v>81</v>
      </c>
      <c r="P14" s="130" t="s">
        <v>160</v>
      </c>
      <c r="Q14" s="89">
        <f t="shared" si="1"/>
        <v>16</v>
      </c>
    </row>
    <row r="15" spans="1:17" ht="15.75" customHeight="1">
      <c r="A15" s="65">
        <v>10</v>
      </c>
      <c r="B15" s="21">
        <v>118</v>
      </c>
      <c r="C15" s="25">
        <v>16</v>
      </c>
      <c r="D15" s="25"/>
      <c r="E15" s="25"/>
      <c r="F15" s="25">
        <v>8</v>
      </c>
      <c r="G15" s="25">
        <v>9</v>
      </c>
      <c r="H15" s="25">
        <v>12</v>
      </c>
      <c r="I15" s="25">
        <v>8</v>
      </c>
      <c r="J15" s="25">
        <v>9</v>
      </c>
      <c r="K15" s="25">
        <v>9</v>
      </c>
      <c r="L15" s="25">
        <v>6</v>
      </c>
      <c r="M15" s="25"/>
      <c r="N15" s="26"/>
      <c r="O15" s="24">
        <f t="shared" si="0"/>
        <v>77</v>
      </c>
      <c r="P15" s="130" t="s">
        <v>160</v>
      </c>
      <c r="Q15" s="89">
        <f t="shared" si="1"/>
        <v>16</v>
      </c>
    </row>
    <row r="16" spans="1:17" ht="15.75" customHeight="1">
      <c r="A16" s="65">
        <v>11</v>
      </c>
      <c r="B16" s="21" t="s">
        <v>148</v>
      </c>
      <c r="C16" s="25"/>
      <c r="D16" s="25">
        <v>9</v>
      </c>
      <c r="E16" s="25">
        <v>8</v>
      </c>
      <c r="F16" s="25">
        <v>8</v>
      </c>
      <c r="G16" s="25"/>
      <c r="H16" s="25">
        <v>12</v>
      </c>
      <c r="I16" s="25">
        <v>9</v>
      </c>
      <c r="J16" s="25">
        <v>10</v>
      </c>
      <c r="K16" s="25">
        <v>9</v>
      </c>
      <c r="L16" s="25">
        <v>9</v>
      </c>
      <c r="M16" s="25"/>
      <c r="N16" s="26"/>
      <c r="O16" s="24">
        <f t="shared" si="0"/>
        <v>74</v>
      </c>
      <c r="P16" s="178" t="s">
        <v>116</v>
      </c>
      <c r="Q16" s="89">
        <f t="shared" si="1"/>
        <v>17</v>
      </c>
    </row>
    <row r="17" spans="1:17" ht="15.75" customHeight="1">
      <c r="A17" s="65">
        <v>12</v>
      </c>
      <c r="B17" s="21">
        <v>116</v>
      </c>
      <c r="C17" s="38"/>
      <c r="D17" s="38"/>
      <c r="E17" s="38"/>
      <c r="F17" s="38">
        <v>8</v>
      </c>
      <c r="G17" s="38">
        <v>14</v>
      </c>
      <c r="H17" s="38">
        <v>12</v>
      </c>
      <c r="I17" s="38">
        <v>9</v>
      </c>
      <c r="J17" s="38">
        <v>9</v>
      </c>
      <c r="K17" s="38">
        <v>9</v>
      </c>
      <c r="L17" s="38">
        <v>7</v>
      </c>
      <c r="M17" s="38"/>
      <c r="N17" s="38"/>
      <c r="O17" s="24">
        <f t="shared" si="0"/>
        <v>68</v>
      </c>
      <c r="P17" s="130" t="s">
        <v>160</v>
      </c>
      <c r="Q17" s="89">
        <f t="shared" si="1"/>
        <v>0</v>
      </c>
    </row>
    <row r="18" spans="1:17" ht="15.75" customHeight="1">
      <c r="A18" s="65">
        <v>13</v>
      </c>
      <c r="B18" s="21">
        <v>114</v>
      </c>
      <c r="C18" s="38"/>
      <c r="D18" s="38"/>
      <c r="E18" s="38"/>
      <c r="F18" s="38">
        <v>7</v>
      </c>
      <c r="G18" s="38">
        <v>12</v>
      </c>
      <c r="H18" s="38">
        <v>14</v>
      </c>
      <c r="I18" s="38">
        <v>6</v>
      </c>
      <c r="J18" s="38">
        <v>9</v>
      </c>
      <c r="K18" s="38">
        <v>12</v>
      </c>
      <c r="L18" s="38">
        <v>6</v>
      </c>
      <c r="M18" s="38"/>
      <c r="N18" s="38"/>
      <c r="O18" s="24">
        <f t="shared" si="0"/>
        <v>66</v>
      </c>
      <c r="P18" s="130" t="s">
        <v>160</v>
      </c>
      <c r="Q18" s="89">
        <f t="shared" si="1"/>
        <v>0</v>
      </c>
    </row>
    <row r="19" spans="1:17" ht="15.75" customHeight="1">
      <c r="A19" s="65">
        <v>14</v>
      </c>
      <c r="B19" s="21">
        <v>43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>
        <f t="shared" si="0"/>
        <v>0</v>
      </c>
      <c r="P19" s="130" t="s">
        <v>160</v>
      </c>
      <c r="Q19" s="89">
        <f t="shared" si="1"/>
        <v>0</v>
      </c>
    </row>
    <row r="20" spans="1:17" ht="15.75" customHeight="1">
      <c r="A20" s="65">
        <v>15</v>
      </c>
      <c r="B20" s="21" t="s">
        <v>221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>
        <f t="shared" si="0"/>
        <v>0</v>
      </c>
      <c r="P20" s="178" t="s">
        <v>116</v>
      </c>
      <c r="Q20" s="89">
        <f t="shared" si="1"/>
        <v>0</v>
      </c>
    </row>
    <row r="21" spans="1:17" ht="15.75" customHeight="1">
      <c r="A21" s="65">
        <v>16</v>
      </c>
      <c r="B21" s="21" t="s">
        <v>206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>
        <f t="shared" si="0"/>
        <v>0</v>
      </c>
      <c r="P21" s="178" t="s">
        <v>116</v>
      </c>
      <c r="Q21" s="89">
        <f t="shared" si="1"/>
        <v>0</v>
      </c>
    </row>
    <row r="22" spans="1:17" ht="15.75" customHeight="1">
      <c r="A22" s="65">
        <v>17</v>
      </c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4">
        <f t="shared" si="0"/>
      </c>
      <c r="P22" s="130"/>
      <c r="Q22" s="89">
        <f t="shared" si="1"/>
        <v>0</v>
      </c>
    </row>
    <row r="23" spans="1:17" ht="15.75" customHeight="1">
      <c r="A23" s="65">
        <v>18</v>
      </c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>
        <f t="shared" si="0"/>
      </c>
      <c r="P23" s="130"/>
      <c r="Q23" s="89">
        <f t="shared" si="1"/>
        <v>0</v>
      </c>
    </row>
    <row r="24" spans="1:17" ht="15.75" customHeight="1">
      <c r="A24" s="65">
        <v>19</v>
      </c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0"/>
      </c>
      <c r="P24" s="130"/>
      <c r="Q24" s="89">
        <f t="shared" si="1"/>
        <v>0</v>
      </c>
    </row>
    <row r="25" spans="1:17" ht="15.75" customHeight="1">
      <c r="A25" s="65">
        <v>20</v>
      </c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>
        <f t="shared" si="0"/>
      </c>
      <c r="P25" s="130"/>
      <c r="Q25" s="89">
        <f t="shared" si="1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aca="true" t="shared" si="2" ref="O26:O45">IF(B26="","",SUM(C26:M26)-(N26))</f>
      </c>
      <c r="P26" s="130"/>
      <c r="Q26" s="89">
        <f aca="true" t="shared" si="3" ref="Q26:Q45">SUM(C26:E26)</f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130"/>
      <c r="Q27" s="89">
        <f t="shared" si="3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2"/>
      </c>
      <c r="P28" s="130"/>
      <c r="Q28" s="89">
        <f t="shared" si="3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>
        <f t="shared" si="2"/>
      </c>
      <c r="P29" s="72"/>
      <c r="Q29" s="89">
        <f t="shared" si="3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>
        <f t="shared" si="2"/>
      </c>
      <c r="P30" s="72"/>
      <c r="Q30" s="89">
        <f t="shared" si="3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>
        <f t="shared" si="2"/>
      </c>
      <c r="P31" s="72"/>
      <c r="Q31" s="89">
        <f t="shared" si="3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130"/>
      <c r="Q32" s="89">
        <f t="shared" si="3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130"/>
      <c r="Q33" s="89">
        <f t="shared" si="3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t="shared" si="2"/>
      </c>
      <c r="P34" s="130"/>
      <c r="Q34" s="89">
        <f t="shared" si="3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2"/>
      </c>
      <c r="P35" s="130"/>
      <c r="Q35" s="89">
        <f t="shared" si="3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130"/>
      <c r="Q36" s="89">
        <f t="shared" si="3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2"/>
      </c>
      <c r="P37" s="130"/>
      <c r="Q37" s="89">
        <f t="shared" si="3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2"/>
      </c>
      <c r="P38" s="130"/>
      <c r="Q38" s="89">
        <f t="shared" si="3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2"/>
      </c>
      <c r="P39" s="130"/>
      <c r="Q39" s="89">
        <f t="shared" si="3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2"/>
      </c>
      <c r="P40" s="130"/>
      <c r="Q40" s="89">
        <f t="shared" si="3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2"/>
      </c>
      <c r="P41" s="130"/>
      <c r="Q41" s="89">
        <f t="shared" si="3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130"/>
      <c r="Q42" s="89">
        <f t="shared" si="3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2"/>
      </c>
      <c r="P43" s="130"/>
      <c r="Q43" s="89">
        <f t="shared" si="3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2"/>
      </c>
      <c r="P44" s="130"/>
      <c r="Q44" s="89">
        <f t="shared" si="3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2"/>
      </c>
      <c r="P45" s="130"/>
      <c r="Q45" s="89">
        <f t="shared" si="3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A16" sqref="A1:W16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73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74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18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551</v>
      </c>
      <c r="T3" s="277"/>
      <c r="U3" s="91">
        <f>SUM(O6:O13)</f>
        <v>551</v>
      </c>
      <c r="V3" s="277"/>
      <c r="W3" s="91">
        <f>SUM(O6:O11)</f>
        <v>551</v>
      </c>
    </row>
    <row r="4" spans="2:21" ht="23.25" customHeight="1">
      <c r="B4" s="293"/>
      <c r="C4" s="280">
        <v>53</v>
      </c>
      <c r="D4" s="281"/>
      <c r="E4" s="298"/>
      <c r="F4" s="282"/>
      <c r="G4" s="282">
        <v>71</v>
      </c>
      <c r="H4" s="283"/>
      <c r="I4" s="303"/>
      <c r="J4" s="304"/>
      <c r="K4" s="284">
        <v>39</v>
      </c>
      <c r="L4" s="285"/>
      <c r="M4" s="309"/>
      <c r="N4" s="310"/>
      <c r="O4" s="286">
        <v>71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36"/>
      <c r="T5" s="291"/>
      <c r="U5" s="136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22</v>
      </c>
      <c r="C6" s="25">
        <v>18</v>
      </c>
      <c r="D6" s="25">
        <v>9</v>
      </c>
      <c r="E6" s="25">
        <v>8</v>
      </c>
      <c r="F6" s="25">
        <v>8</v>
      </c>
      <c r="G6" s="25">
        <v>10</v>
      </c>
      <c r="H6" s="25">
        <v>12</v>
      </c>
      <c r="I6" s="25">
        <v>10</v>
      </c>
      <c r="J6" s="25">
        <v>9</v>
      </c>
      <c r="K6" s="25">
        <v>10</v>
      </c>
      <c r="L6" s="25">
        <v>6</v>
      </c>
      <c r="M6" s="25">
        <v>3</v>
      </c>
      <c r="N6" s="26"/>
      <c r="O6" s="24">
        <f aca="true" t="shared" si="0" ref="O6:O13">IF(B6="","",SUM(C6:M6)-(N6))</f>
        <v>103</v>
      </c>
      <c r="P6" s="130" t="s">
        <v>114</v>
      </c>
      <c r="Q6" s="89">
        <f>SUM(C6:E6)</f>
        <v>35</v>
      </c>
    </row>
    <row r="7" spans="1:22" ht="15.75" customHeight="1">
      <c r="A7" s="65">
        <v>2</v>
      </c>
      <c r="B7" s="21">
        <v>7</v>
      </c>
      <c r="C7" s="38"/>
      <c r="D7" s="38">
        <v>11</v>
      </c>
      <c r="E7" s="38">
        <v>8</v>
      </c>
      <c r="F7" s="38">
        <v>8</v>
      </c>
      <c r="G7" s="38">
        <v>10</v>
      </c>
      <c r="H7" s="38">
        <v>12</v>
      </c>
      <c r="I7" s="38">
        <v>9</v>
      </c>
      <c r="J7" s="38">
        <v>10</v>
      </c>
      <c r="K7" s="38">
        <v>11</v>
      </c>
      <c r="L7" s="38">
        <v>12</v>
      </c>
      <c r="M7" s="38"/>
      <c r="N7" s="38"/>
      <c r="O7" s="24">
        <f t="shared" si="0"/>
        <v>91</v>
      </c>
      <c r="P7" s="130" t="s">
        <v>114</v>
      </c>
      <c r="Q7" s="89">
        <f>SUM(C7:E7)</f>
        <v>19</v>
      </c>
      <c r="S7" s="278" t="s">
        <v>89</v>
      </c>
      <c r="T7" s="279"/>
      <c r="U7" s="132" t="s">
        <v>92</v>
      </c>
      <c r="V7" s="133"/>
    </row>
    <row r="8" spans="1:22" ht="15.75" customHeight="1">
      <c r="A8" s="65">
        <v>3</v>
      </c>
      <c r="B8" s="21" t="s">
        <v>183</v>
      </c>
      <c r="C8" s="38">
        <v>12</v>
      </c>
      <c r="D8" s="38">
        <v>10</v>
      </c>
      <c r="E8" s="38">
        <v>6</v>
      </c>
      <c r="F8" s="38">
        <v>7</v>
      </c>
      <c r="G8" s="38">
        <v>10</v>
      </c>
      <c r="H8" s="38">
        <v>11</v>
      </c>
      <c r="I8" s="38">
        <v>8</v>
      </c>
      <c r="J8" s="38">
        <v>8</v>
      </c>
      <c r="K8" s="38">
        <v>10</v>
      </c>
      <c r="L8" s="38">
        <v>9</v>
      </c>
      <c r="M8" s="38"/>
      <c r="N8" s="38"/>
      <c r="O8" s="24">
        <f t="shared" si="0"/>
        <v>91</v>
      </c>
      <c r="P8" s="130" t="s">
        <v>116</v>
      </c>
      <c r="Q8" s="89">
        <f>SUM(C8:E8)</f>
        <v>28</v>
      </c>
      <c r="S8" s="278" t="s">
        <v>90</v>
      </c>
      <c r="T8" s="279"/>
      <c r="U8" s="132" t="s">
        <v>92</v>
      </c>
      <c r="V8" s="133">
        <v>54</v>
      </c>
    </row>
    <row r="9" spans="1:22" ht="15.75" customHeight="1">
      <c r="A9" s="65">
        <v>4</v>
      </c>
      <c r="B9" s="21">
        <v>26</v>
      </c>
      <c r="C9" s="38">
        <v>15</v>
      </c>
      <c r="D9" s="38">
        <v>9</v>
      </c>
      <c r="E9" s="38">
        <v>8</v>
      </c>
      <c r="F9" s="38">
        <v>8</v>
      </c>
      <c r="G9" s="38"/>
      <c r="H9" s="38">
        <v>12</v>
      </c>
      <c r="I9" s="38">
        <v>10</v>
      </c>
      <c r="J9" s="38">
        <v>9</v>
      </c>
      <c r="K9" s="38">
        <v>10</v>
      </c>
      <c r="L9" s="38">
        <v>9</v>
      </c>
      <c r="M9" s="38"/>
      <c r="N9" s="38"/>
      <c r="O9" s="24">
        <f t="shared" si="0"/>
        <v>90</v>
      </c>
      <c r="P9" s="130" t="s">
        <v>114</v>
      </c>
      <c r="Q9" s="89">
        <f>SUM(C9:E9)</f>
        <v>32</v>
      </c>
      <c r="S9" s="278" t="s">
        <v>91</v>
      </c>
      <c r="T9" s="279"/>
      <c r="U9" s="132" t="s">
        <v>92</v>
      </c>
      <c r="V9" s="133">
        <v>28</v>
      </c>
    </row>
    <row r="10" spans="1:17" ht="15.75" customHeight="1">
      <c r="A10" s="65">
        <v>5</v>
      </c>
      <c r="B10" s="21" t="s">
        <v>185</v>
      </c>
      <c r="C10" s="25">
        <v>12</v>
      </c>
      <c r="D10" s="25"/>
      <c r="E10" s="25">
        <v>8</v>
      </c>
      <c r="F10" s="25">
        <v>8</v>
      </c>
      <c r="G10" s="25">
        <v>11</v>
      </c>
      <c r="H10" s="25">
        <v>12</v>
      </c>
      <c r="I10" s="25">
        <v>10</v>
      </c>
      <c r="J10" s="25">
        <v>9</v>
      </c>
      <c r="K10" s="25">
        <v>9</v>
      </c>
      <c r="L10" s="25">
        <v>9</v>
      </c>
      <c r="M10" s="25"/>
      <c r="N10" s="26"/>
      <c r="O10" s="24">
        <f t="shared" si="0"/>
        <v>88</v>
      </c>
      <c r="P10" s="130" t="s">
        <v>116</v>
      </c>
      <c r="Q10" s="89">
        <f aca="true" t="shared" si="1" ref="Q10:Q45">SUM(C10:E10)</f>
        <v>20</v>
      </c>
    </row>
    <row r="11" spans="1:17" ht="15.75" customHeight="1">
      <c r="A11" s="65">
        <v>6</v>
      </c>
      <c r="B11" s="21" t="s">
        <v>186</v>
      </c>
      <c r="C11" s="38">
        <v>14</v>
      </c>
      <c r="D11" s="38"/>
      <c r="E11" s="38">
        <v>9</v>
      </c>
      <c r="F11" s="38">
        <v>7</v>
      </c>
      <c r="G11" s="38">
        <v>12</v>
      </c>
      <c r="H11" s="38">
        <v>12</v>
      </c>
      <c r="I11" s="38">
        <v>9</v>
      </c>
      <c r="J11" s="38">
        <v>9</v>
      </c>
      <c r="K11" s="38">
        <v>10</v>
      </c>
      <c r="L11" s="38">
        <v>6</v>
      </c>
      <c r="M11" s="38"/>
      <c r="N11" s="38"/>
      <c r="O11" s="24">
        <f t="shared" si="0"/>
        <v>88</v>
      </c>
      <c r="P11" s="130" t="s">
        <v>116</v>
      </c>
      <c r="Q11" s="89">
        <f t="shared" si="1"/>
        <v>23</v>
      </c>
    </row>
    <row r="12" spans="1:17" ht="15.75" customHeight="1">
      <c r="A12" s="65">
        <v>7</v>
      </c>
      <c r="B12" s="21">
        <v>19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4">
        <f t="shared" si="0"/>
        <v>0</v>
      </c>
      <c r="P12" s="130" t="s">
        <v>114</v>
      </c>
      <c r="Q12" s="89">
        <f t="shared" si="1"/>
        <v>0</v>
      </c>
    </row>
    <row r="13" spans="1:17" ht="15.75" customHeight="1">
      <c r="A13" s="65">
        <v>8</v>
      </c>
      <c r="B13" s="21" t="s">
        <v>184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4">
        <f t="shared" si="0"/>
        <v>0</v>
      </c>
      <c r="P13" s="130" t="s">
        <v>116</v>
      </c>
      <c r="Q13" s="89">
        <f t="shared" si="1"/>
        <v>0</v>
      </c>
    </row>
    <row r="14" spans="1:17" ht="15.75" customHeight="1">
      <c r="A14" s="65"/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/>
      <c r="P14" s="130"/>
      <c r="Q14" s="89">
        <f t="shared" si="1"/>
        <v>0</v>
      </c>
    </row>
    <row r="15" spans="1:17" ht="15.75" customHeight="1">
      <c r="A15" s="65"/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/>
      <c r="P15" s="130"/>
      <c r="Q15" s="89">
        <f t="shared" si="1"/>
        <v>0</v>
      </c>
    </row>
    <row r="16" spans="1:17" ht="15.75" customHeight="1">
      <c r="A16" s="65"/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/>
      <c r="P16" s="130"/>
      <c r="Q16" s="89">
        <f t="shared" si="1"/>
        <v>0</v>
      </c>
    </row>
    <row r="17" spans="1:17" ht="15.75" customHeight="1">
      <c r="A17" s="65"/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/>
      <c r="P17" s="130"/>
      <c r="Q17" s="89">
        <f t="shared" si="1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/>
      <c r="P18" s="130"/>
      <c r="Q18" s="89">
        <f t="shared" si="1"/>
        <v>0</v>
      </c>
    </row>
    <row r="19" spans="1:17" ht="15.75" customHeight="1">
      <c r="A19" s="65"/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/>
      <c r="P19" s="130"/>
      <c r="Q19" s="89">
        <f t="shared" si="1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/>
      <c r="P20" s="130"/>
      <c r="Q20" s="89">
        <f t="shared" si="1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/>
      <c r="P21" s="130"/>
      <c r="Q21" s="89">
        <f t="shared" si="1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/>
      <c r="P22" s="130"/>
      <c r="Q22" s="89">
        <f t="shared" si="1"/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/>
      <c r="P23" s="72"/>
      <c r="Q23" s="89">
        <f t="shared" si="1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/>
      <c r="P24" s="130"/>
      <c r="Q24" s="89">
        <f t="shared" si="1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/>
      <c r="P25" s="130"/>
      <c r="Q25" s="89">
        <f t="shared" si="1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/>
      <c r="P26" s="130"/>
      <c r="Q26" s="89">
        <f t="shared" si="1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/>
      <c r="P27" s="130"/>
      <c r="Q27" s="89">
        <f t="shared" si="1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/>
      <c r="P28" s="130"/>
      <c r="Q28" s="89">
        <f t="shared" si="1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/>
      <c r="P29" s="72"/>
      <c r="Q29" s="89">
        <f t="shared" si="1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/>
      <c r="P30" s="72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/>
      <c r="P31" s="72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/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/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/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/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/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/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/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/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/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/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/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/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/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/>
      <c r="P45" s="130"/>
      <c r="Q45" s="89">
        <f t="shared" si="1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12" activePane="bottomLeft" state="frozen"/>
      <selection pane="topLeft" activeCell="U20" sqref="U20"/>
      <selection pane="bottomLeft" activeCell="B30" sqref="A1:W30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66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 t="s">
        <v>67</v>
      </c>
      <c r="E2" s="315"/>
      <c r="F2" s="318"/>
      <c r="G2" s="319" t="s">
        <v>64</v>
      </c>
      <c r="H2" s="320"/>
      <c r="I2" s="320"/>
      <c r="J2" s="321" t="s">
        <v>65</v>
      </c>
      <c r="K2" s="322"/>
      <c r="L2" s="126"/>
      <c r="M2" s="127" t="s">
        <v>46</v>
      </c>
      <c r="N2" s="128"/>
      <c r="O2" s="128" t="s">
        <v>47</v>
      </c>
      <c r="P2" s="129">
        <v>25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1293</v>
      </c>
      <c r="T3" s="277"/>
      <c r="U3" s="91">
        <f>SUM(O6:O13)</f>
        <v>892</v>
      </c>
      <c r="V3" s="277"/>
      <c r="W3" s="91">
        <f>SUM(O6:O11)</f>
        <v>677</v>
      </c>
    </row>
    <row r="4" spans="2:21" ht="23.25" customHeight="1">
      <c r="B4" s="293"/>
      <c r="C4" s="280">
        <v>89</v>
      </c>
      <c r="D4" s="281"/>
      <c r="E4" s="298"/>
      <c r="F4" s="282"/>
      <c r="G4" s="282">
        <v>91</v>
      </c>
      <c r="H4" s="283"/>
      <c r="I4" s="303"/>
      <c r="J4" s="304"/>
      <c r="K4" s="284">
        <v>36</v>
      </c>
      <c r="L4" s="285"/>
      <c r="M4" s="309"/>
      <c r="N4" s="310"/>
      <c r="O4" s="286">
        <v>138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67"/>
      <c r="T5" s="291"/>
      <c r="U5" s="167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>
        <v>103</v>
      </c>
      <c r="C6" s="38">
        <v>24</v>
      </c>
      <c r="D6" s="38">
        <v>9</v>
      </c>
      <c r="E6" s="38">
        <v>8</v>
      </c>
      <c r="F6" s="38">
        <v>10</v>
      </c>
      <c r="G6" s="38">
        <v>14</v>
      </c>
      <c r="H6" s="38">
        <v>14</v>
      </c>
      <c r="I6" s="38">
        <v>10</v>
      </c>
      <c r="J6" s="38">
        <v>9</v>
      </c>
      <c r="K6" s="38">
        <v>10</v>
      </c>
      <c r="L6" s="38">
        <v>9</v>
      </c>
      <c r="M6" s="38">
        <v>3</v>
      </c>
      <c r="N6" s="38"/>
      <c r="O6" s="24">
        <f aca="true" t="shared" si="0" ref="O6:O33">IF(B6="","",SUM(C6:M6)-(N6))</f>
        <v>120</v>
      </c>
      <c r="P6" s="130" t="s">
        <v>160</v>
      </c>
      <c r="Q6" s="89">
        <f aca="true" t="shared" si="1" ref="Q6:Q25">SUM(C6:E6)</f>
        <v>41</v>
      </c>
    </row>
    <row r="7" spans="1:22" ht="15.75" customHeight="1">
      <c r="A7" s="65">
        <v>2</v>
      </c>
      <c r="B7" s="21">
        <v>55</v>
      </c>
      <c r="C7" s="38">
        <v>22</v>
      </c>
      <c r="D7" s="38">
        <v>9</v>
      </c>
      <c r="E7" s="38">
        <v>6</v>
      </c>
      <c r="F7" s="38">
        <v>9</v>
      </c>
      <c r="G7" s="38">
        <v>12</v>
      </c>
      <c r="H7" s="38">
        <v>15</v>
      </c>
      <c r="I7" s="38">
        <v>9</v>
      </c>
      <c r="J7" s="38">
        <v>11</v>
      </c>
      <c r="K7" s="38">
        <v>13</v>
      </c>
      <c r="L7" s="38">
        <v>9</v>
      </c>
      <c r="M7" s="38">
        <v>3</v>
      </c>
      <c r="N7" s="38"/>
      <c r="O7" s="24">
        <f t="shared" si="0"/>
        <v>118</v>
      </c>
      <c r="P7" s="130" t="s">
        <v>160</v>
      </c>
      <c r="Q7" s="89">
        <f t="shared" si="1"/>
        <v>37</v>
      </c>
      <c r="S7" s="278" t="s">
        <v>89</v>
      </c>
      <c r="T7" s="279"/>
      <c r="U7" s="132" t="s">
        <v>92</v>
      </c>
      <c r="V7" s="140">
        <v>133</v>
      </c>
    </row>
    <row r="8" spans="1:22" ht="15.75" customHeight="1">
      <c r="A8" s="65">
        <v>3</v>
      </c>
      <c r="B8" s="21">
        <v>78</v>
      </c>
      <c r="C8" s="38">
        <v>25</v>
      </c>
      <c r="D8" s="38"/>
      <c r="E8" s="38">
        <v>7</v>
      </c>
      <c r="F8" s="38">
        <v>10</v>
      </c>
      <c r="G8" s="38">
        <v>14</v>
      </c>
      <c r="H8" s="38">
        <v>15</v>
      </c>
      <c r="I8" s="38">
        <v>7</v>
      </c>
      <c r="J8" s="38">
        <v>9</v>
      </c>
      <c r="K8" s="38">
        <v>12</v>
      </c>
      <c r="L8" s="38">
        <v>9</v>
      </c>
      <c r="M8" s="38">
        <v>3</v>
      </c>
      <c r="N8" s="38"/>
      <c r="O8" s="24">
        <f t="shared" si="0"/>
        <v>111</v>
      </c>
      <c r="P8" s="130" t="s">
        <v>160</v>
      </c>
      <c r="Q8" s="89">
        <f t="shared" si="1"/>
        <v>32</v>
      </c>
      <c r="S8" s="278" t="s">
        <v>90</v>
      </c>
      <c r="T8" s="279"/>
      <c r="U8" s="132" t="s">
        <v>92</v>
      </c>
      <c r="V8" s="140" t="s">
        <v>253</v>
      </c>
    </row>
    <row r="9" spans="1:22" ht="15.75" customHeight="1">
      <c r="A9" s="65">
        <v>4</v>
      </c>
      <c r="B9" s="21" t="s">
        <v>239</v>
      </c>
      <c r="C9" s="38">
        <v>21</v>
      </c>
      <c r="D9" s="38">
        <v>9</v>
      </c>
      <c r="E9" s="38">
        <v>8</v>
      </c>
      <c r="F9" s="38">
        <v>7</v>
      </c>
      <c r="G9" s="38">
        <v>13</v>
      </c>
      <c r="H9" s="38">
        <v>13</v>
      </c>
      <c r="I9" s="38">
        <v>9</v>
      </c>
      <c r="J9" s="38">
        <v>10</v>
      </c>
      <c r="K9" s="38">
        <v>9</v>
      </c>
      <c r="L9" s="38">
        <v>9</v>
      </c>
      <c r="M9" s="38">
        <v>3</v>
      </c>
      <c r="N9" s="38"/>
      <c r="O9" s="24">
        <f t="shared" si="0"/>
        <v>111</v>
      </c>
      <c r="P9" s="130" t="s">
        <v>116</v>
      </c>
      <c r="Q9" s="89">
        <f t="shared" si="1"/>
        <v>38</v>
      </c>
      <c r="S9" s="278" t="s">
        <v>91</v>
      </c>
      <c r="T9" s="279"/>
      <c r="U9" s="132" t="s">
        <v>92</v>
      </c>
      <c r="V9" s="140">
        <v>38</v>
      </c>
    </row>
    <row r="10" spans="1:17" ht="15.75" customHeight="1">
      <c r="A10" s="65">
        <v>5</v>
      </c>
      <c r="B10" s="21" t="s">
        <v>241</v>
      </c>
      <c r="C10" s="38">
        <v>20</v>
      </c>
      <c r="D10" s="38">
        <v>9</v>
      </c>
      <c r="E10" s="38">
        <v>8</v>
      </c>
      <c r="F10" s="38">
        <v>8</v>
      </c>
      <c r="G10" s="38">
        <v>10</v>
      </c>
      <c r="H10" s="38">
        <v>11</v>
      </c>
      <c r="I10" s="38">
        <v>9</v>
      </c>
      <c r="J10" s="38">
        <v>11</v>
      </c>
      <c r="K10" s="38">
        <v>10</v>
      </c>
      <c r="L10" s="38">
        <v>10</v>
      </c>
      <c r="M10" s="38">
        <v>3</v>
      </c>
      <c r="N10" s="38"/>
      <c r="O10" s="24">
        <f t="shared" si="0"/>
        <v>109</v>
      </c>
      <c r="P10" s="130" t="s">
        <v>116</v>
      </c>
      <c r="Q10" s="89">
        <f t="shared" si="1"/>
        <v>37</v>
      </c>
    </row>
    <row r="11" spans="1:17" ht="15.75" customHeight="1">
      <c r="A11" s="65">
        <v>6</v>
      </c>
      <c r="B11" s="21">
        <v>124</v>
      </c>
      <c r="C11" s="38">
        <v>24</v>
      </c>
      <c r="D11" s="38"/>
      <c r="E11" s="38">
        <v>9</v>
      </c>
      <c r="F11" s="38">
        <v>9</v>
      </c>
      <c r="G11" s="38">
        <v>12</v>
      </c>
      <c r="H11" s="38">
        <v>15</v>
      </c>
      <c r="I11" s="38">
        <v>8</v>
      </c>
      <c r="J11" s="38">
        <v>9</v>
      </c>
      <c r="K11" s="38">
        <v>12</v>
      </c>
      <c r="L11" s="38">
        <v>7</v>
      </c>
      <c r="M11" s="38">
        <v>3</v>
      </c>
      <c r="N11" s="38"/>
      <c r="O11" s="24">
        <f t="shared" si="0"/>
        <v>108</v>
      </c>
      <c r="P11" s="130" t="s">
        <v>160</v>
      </c>
      <c r="Q11" s="89">
        <f t="shared" si="1"/>
        <v>33</v>
      </c>
    </row>
    <row r="12" spans="1:17" ht="15.75" customHeight="1">
      <c r="A12" s="65">
        <v>7</v>
      </c>
      <c r="B12" s="21">
        <v>50</v>
      </c>
      <c r="C12" s="38">
        <v>22</v>
      </c>
      <c r="D12" s="38"/>
      <c r="E12" s="38">
        <v>10</v>
      </c>
      <c r="F12" s="38">
        <v>9</v>
      </c>
      <c r="G12" s="38">
        <v>13</v>
      </c>
      <c r="H12" s="38">
        <v>15</v>
      </c>
      <c r="I12" s="38">
        <v>9</v>
      </c>
      <c r="J12" s="38">
        <v>10</v>
      </c>
      <c r="K12" s="38">
        <v>11</v>
      </c>
      <c r="L12" s="38">
        <v>9</v>
      </c>
      <c r="M12" s="38"/>
      <c r="N12" s="38"/>
      <c r="O12" s="24">
        <f t="shared" si="0"/>
        <v>108</v>
      </c>
      <c r="P12" s="130" t="s">
        <v>160</v>
      </c>
      <c r="Q12" s="89">
        <f t="shared" si="1"/>
        <v>32</v>
      </c>
    </row>
    <row r="13" spans="1:17" ht="15.75" customHeight="1">
      <c r="A13" s="65">
        <v>8</v>
      </c>
      <c r="B13" s="21">
        <v>145</v>
      </c>
      <c r="C13" s="38">
        <v>21</v>
      </c>
      <c r="D13" s="38"/>
      <c r="E13" s="38">
        <v>6</v>
      </c>
      <c r="F13" s="38">
        <v>10</v>
      </c>
      <c r="G13" s="38">
        <v>16</v>
      </c>
      <c r="H13" s="38">
        <v>14</v>
      </c>
      <c r="I13" s="38">
        <v>8</v>
      </c>
      <c r="J13" s="38">
        <v>10</v>
      </c>
      <c r="K13" s="38">
        <v>13</v>
      </c>
      <c r="L13" s="38">
        <v>9</v>
      </c>
      <c r="M13" s="38"/>
      <c r="N13" s="38"/>
      <c r="O13" s="24">
        <f t="shared" si="0"/>
        <v>107</v>
      </c>
      <c r="P13" s="130" t="s">
        <v>160</v>
      </c>
      <c r="Q13" s="89">
        <f t="shared" si="1"/>
        <v>27</v>
      </c>
    </row>
    <row r="14" spans="1:17" ht="15.75" customHeight="1">
      <c r="A14" s="65">
        <v>9</v>
      </c>
      <c r="B14" s="21">
        <v>93</v>
      </c>
      <c r="C14" s="38">
        <v>16</v>
      </c>
      <c r="D14" s="38"/>
      <c r="E14" s="38">
        <v>9</v>
      </c>
      <c r="F14" s="38">
        <v>9</v>
      </c>
      <c r="G14" s="38">
        <v>16</v>
      </c>
      <c r="H14" s="38">
        <v>14</v>
      </c>
      <c r="I14" s="38">
        <v>10</v>
      </c>
      <c r="J14" s="38">
        <v>10</v>
      </c>
      <c r="K14" s="38">
        <v>12</v>
      </c>
      <c r="L14" s="38">
        <v>7</v>
      </c>
      <c r="M14" s="38"/>
      <c r="N14" s="38"/>
      <c r="O14" s="24">
        <f t="shared" si="0"/>
        <v>103</v>
      </c>
      <c r="P14" s="130" t="s">
        <v>160</v>
      </c>
      <c r="Q14" s="89">
        <f t="shared" si="1"/>
        <v>25</v>
      </c>
    </row>
    <row r="15" spans="1:17" ht="15.75" customHeight="1">
      <c r="A15" s="65">
        <v>10</v>
      </c>
      <c r="B15" s="21">
        <v>53</v>
      </c>
      <c r="C15" s="38">
        <v>20</v>
      </c>
      <c r="D15" s="38"/>
      <c r="E15" s="38">
        <v>8</v>
      </c>
      <c r="F15" s="38">
        <v>9</v>
      </c>
      <c r="G15" s="38">
        <v>9</v>
      </c>
      <c r="H15" s="38">
        <v>15</v>
      </c>
      <c r="I15" s="38">
        <v>9</v>
      </c>
      <c r="J15" s="38">
        <v>10</v>
      </c>
      <c r="K15" s="38">
        <v>14</v>
      </c>
      <c r="L15" s="38">
        <v>7</v>
      </c>
      <c r="M15" s="38"/>
      <c r="N15" s="38"/>
      <c r="O15" s="24">
        <f t="shared" si="0"/>
        <v>101</v>
      </c>
      <c r="P15" s="130" t="s">
        <v>160</v>
      </c>
      <c r="Q15" s="89">
        <f t="shared" si="1"/>
        <v>28</v>
      </c>
    </row>
    <row r="16" spans="1:17" ht="15.75" customHeight="1">
      <c r="A16" s="65">
        <v>11</v>
      </c>
      <c r="B16" s="21">
        <v>23</v>
      </c>
      <c r="C16" s="25">
        <v>18</v>
      </c>
      <c r="D16" s="25"/>
      <c r="E16" s="25">
        <v>8</v>
      </c>
      <c r="F16" s="25">
        <v>8</v>
      </c>
      <c r="G16" s="25">
        <v>14</v>
      </c>
      <c r="H16" s="25">
        <v>13</v>
      </c>
      <c r="I16" s="25">
        <v>9</v>
      </c>
      <c r="J16" s="25">
        <v>9</v>
      </c>
      <c r="K16" s="25">
        <v>10</v>
      </c>
      <c r="L16" s="25">
        <v>10</v>
      </c>
      <c r="M16" s="25"/>
      <c r="N16" s="26"/>
      <c r="O16" s="24">
        <f t="shared" si="0"/>
        <v>99</v>
      </c>
      <c r="P16" s="130" t="s">
        <v>160</v>
      </c>
      <c r="Q16" s="89">
        <f t="shared" si="1"/>
        <v>26</v>
      </c>
    </row>
    <row r="17" spans="1:17" ht="15.75" customHeight="1">
      <c r="A17" s="65">
        <v>12</v>
      </c>
      <c r="B17" s="21">
        <v>43</v>
      </c>
      <c r="C17" s="38">
        <v>18</v>
      </c>
      <c r="D17" s="38"/>
      <c r="E17" s="38">
        <v>9</v>
      </c>
      <c r="F17" s="38">
        <v>10</v>
      </c>
      <c r="G17" s="38">
        <v>11</v>
      </c>
      <c r="H17" s="38">
        <v>14</v>
      </c>
      <c r="I17" s="38">
        <v>9</v>
      </c>
      <c r="J17" s="38">
        <v>9</v>
      </c>
      <c r="K17" s="38">
        <v>10</v>
      </c>
      <c r="L17" s="38">
        <v>8</v>
      </c>
      <c r="M17" s="38"/>
      <c r="N17" s="38"/>
      <c r="O17" s="24">
        <f t="shared" si="0"/>
        <v>98</v>
      </c>
      <c r="P17" s="130" t="s">
        <v>160</v>
      </c>
      <c r="Q17" s="89">
        <f t="shared" si="1"/>
        <v>27</v>
      </c>
    </row>
    <row r="18" spans="1:17" ht="15.75" customHeight="1">
      <c r="A18" s="65">
        <v>13</v>
      </c>
      <c r="B18" s="21" t="s">
        <v>143</v>
      </c>
      <c r="C18" s="25">
        <v>14</v>
      </c>
      <c r="D18" s="25"/>
      <c r="E18" s="25">
        <v>11</v>
      </c>
      <c r="F18" s="25">
        <v>9</v>
      </c>
      <c r="G18" s="25">
        <v>15</v>
      </c>
      <c r="H18" s="25">
        <v>12</v>
      </c>
      <c r="I18" s="25">
        <v>10</v>
      </c>
      <c r="J18" s="25">
        <v>8</v>
      </c>
      <c r="K18" s="25">
        <v>9</v>
      </c>
      <c r="L18" s="25">
        <v>8</v>
      </c>
      <c r="M18" s="25"/>
      <c r="N18" s="26"/>
      <c r="O18" s="24">
        <f t="shared" si="0"/>
        <v>96</v>
      </c>
      <c r="P18" s="130" t="s">
        <v>160</v>
      </c>
      <c r="Q18" s="89">
        <f t="shared" si="1"/>
        <v>25</v>
      </c>
    </row>
    <row r="19" spans="1:17" ht="15.75" customHeight="1">
      <c r="A19" s="65">
        <v>14</v>
      </c>
      <c r="B19" s="21" t="s">
        <v>150</v>
      </c>
      <c r="C19" s="25">
        <v>18</v>
      </c>
      <c r="D19" s="25"/>
      <c r="E19" s="25">
        <v>6</v>
      </c>
      <c r="F19" s="25">
        <v>9</v>
      </c>
      <c r="G19" s="25">
        <v>12</v>
      </c>
      <c r="H19" s="25">
        <v>14</v>
      </c>
      <c r="I19" s="25">
        <v>9</v>
      </c>
      <c r="J19" s="25">
        <v>9</v>
      </c>
      <c r="K19" s="25">
        <v>9</v>
      </c>
      <c r="L19" s="25">
        <v>8</v>
      </c>
      <c r="M19" s="25"/>
      <c r="N19" s="26"/>
      <c r="O19" s="24">
        <f t="shared" si="0"/>
        <v>94</v>
      </c>
      <c r="P19" s="130" t="s">
        <v>160</v>
      </c>
      <c r="Q19" s="89">
        <f t="shared" si="1"/>
        <v>24</v>
      </c>
    </row>
    <row r="20" spans="1:17" ht="15.75" customHeight="1">
      <c r="A20" s="65">
        <v>15</v>
      </c>
      <c r="B20" s="21" t="s">
        <v>240</v>
      </c>
      <c r="C20" s="25">
        <v>18</v>
      </c>
      <c r="D20" s="25"/>
      <c r="E20" s="25">
        <v>7</v>
      </c>
      <c r="F20" s="25">
        <v>9</v>
      </c>
      <c r="G20" s="25">
        <v>12</v>
      </c>
      <c r="H20" s="25">
        <v>14</v>
      </c>
      <c r="I20" s="25">
        <v>10</v>
      </c>
      <c r="J20" s="25">
        <v>9</v>
      </c>
      <c r="K20" s="25">
        <v>9</v>
      </c>
      <c r="L20" s="25">
        <v>6</v>
      </c>
      <c r="M20" s="25"/>
      <c r="N20" s="26"/>
      <c r="O20" s="24">
        <f t="shared" si="0"/>
        <v>94</v>
      </c>
      <c r="P20" s="130" t="s">
        <v>116</v>
      </c>
      <c r="Q20" s="89">
        <f t="shared" si="1"/>
        <v>25</v>
      </c>
    </row>
    <row r="21" spans="1:17" ht="15.75" customHeight="1">
      <c r="A21" s="65">
        <v>16</v>
      </c>
      <c r="B21" s="21" t="s">
        <v>149</v>
      </c>
      <c r="C21" s="25">
        <v>20</v>
      </c>
      <c r="D21" s="25"/>
      <c r="E21" s="25">
        <v>9</v>
      </c>
      <c r="F21" s="25">
        <v>10</v>
      </c>
      <c r="G21" s="25"/>
      <c r="H21" s="25">
        <v>16</v>
      </c>
      <c r="I21" s="25">
        <v>9</v>
      </c>
      <c r="J21" s="25">
        <v>9</v>
      </c>
      <c r="K21" s="25">
        <v>10</v>
      </c>
      <c r="L21" s="25">
        <v>9</v>
      </c>
      <c r="M21" s="25"/>
      <c r="N21" s="26"/>
      <c r="O21" s="24">
        <f t="shared" si="0"/>
        <v>92</v>
      </c>
      <c r="P21" s="130" t="s">
        <v>160</v>
      </c>
      <c r="Q21" s="89">
        <f t="shared" si="1"/>
        <v>29</v>
      </c>
    </row>
    <row r="22" spans="1:17" ht="15.75" customHeight="1">
      <c r="A22" s="65">
        <v>17</v>
      </c>
      <c r="B22" s="21">
        <v>7</v>
      </c>
      <c r="C22" s="38">
        <v>21</v>
      </c>
      <c r="D22" s="38"/>
      <c r="E22" s="38">
        <v>7</v>
      </c>
      <c r="F22" s="38">
        <v>9</v>
      </c>
      <c r="G22" s="38"/>
      <c r="H22" s="38">
        <v>14</v>
      </c>
      <c r="I22" s="38">
        <v>8</v>
      </c>
      <c r="J22" s="38">
        <v>9</v>
      </c>
      <c r="K22" s="38">
        <v>11</v>
      </c>
      <c r="L22" s="38">
        <v>8</v>
      </c>
      <c r="M22" s="38"/>
      <c r="N22" s="38"/>
      <c r="O22" s="24">
        <f t="shared" si="0"/>
        <v>87</v>
      </c>
      <c r="P22" s="130" t="s">
        <v>160</v>
      </c>
      <c r="Q22" s="89">
        <f t="shared" si="1"/>
        <v>28</v>
      </c>
    </row>
    <row r="23" spans="1:17" ht="15.75" customHeight="1">
      <c r="A23" s="65">
        <v>18</v>
      </c>
      <c r="B23" s="21">
        <v>117</v>
      </c>
      <c r="C23" s="25">
        <v>18</v>
      </c>
      <c r="D23" s="25"/>
      <c r="E23" s="25">
        <v>6</v>
      </c>
      <c r="F23" s="25">
        <v>10</v>
      </c>
      <c r="G23" s="25"/>
      <c r="H23" s="25">
        <v>12</v>
      </c>
      <c r="I23" s="25">
        <v>6</v>
      </c>
      <c r="J23" s="25">
        <v>10</v>
      </c>
      <c r="K23" s="25">
        <v>9</v>
      </c>
      <c r="L23" s="25">
        <v>6</v>
      </c>
      <c r="M23" s="25"/>
      <c r="N23" s="26"/>
      <c r="O23" s="24">
        <f t="shared" si="0"/>
        <v>77</v>
      </c>
      <c r="P23" s="130" t="s">
        <v>160</v>
      </c>
      <c r="Q23" s="89">
        <f t="shared" si="1"/>
        <v>24</v>
      </c>
    </row>
    <row r="24" spans="1:17" ht="15.75" customHeight="1">
      <c r="A24" s="65">
        <v>19</v>
      </c>
      <c r="B24" s="21">
        <v>35</v>
      </c>
      <c r="C24" s="25">
        <v>18</v>
      </c>
      <c r="D24" s="25"/>
      <c r="E24" s="25"/>
      <c r="F24" s="25">
        <v>9</v>
      </c>
      <c r="G24" s="25"/>
      <c r="H24" s="25">
        <v>12</v>
      </c>
      <c r="I24" s="25">
        <v>6</v>
      </c>
      <c r="J24" s="25">
        <v>12</v>
      </c>
      <c r="K24" s="25">
        <v>10</v>
      </c>
      <c r="L24" s="25">
        <v>7</v>
      </c>
      <c r="M24" s="25"/>
      <c r="N24" s="26"/>
      <c r="O24" s="24">
        <f t="shared" si="0"/>
        <v>74</v>
      </c>
      <c r="P24" s="130" t="s">
        <v>160</v>
      </c>
      <c r="Q24" s="89">
        <f t="shared" si="1"/>
        <v>18</v>
      </c>
    </row>
    <row r="25" spans="1:17" ht="15.75" customHeight="1">
      <c r="A25" s="65">
        <v>20</v>
      </c>
      <c r="B25" s="21" t="s">
        <v>148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4">
        <f t="shared" si="0"/>
        <v>0</v>
      </c>
      <c r="P25" s="130" t="s">
        <v>160</v>
      </c>
      <c r="Q25" s="89">
        <f t="shared" si="1"/>
        <v>0</v>
      </c>
    </row>
    <row r="26" spans="1:17" ht="15.75" customHeight="1">
      <c r="A26" s="65">
        <v>21</v>
      </c>
      <c r="B26" s="21">
        <v>28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4">
        <f t="shared" si="0"/>
        <v>0</v>
      </c>
      <c r="P26" s="130" t="s">
        <v>160</v>
      </c>
      <c r="Q26" s="89">
        <f aca="true" t="shared" si="2" ref="Q26:Q45">SUM(C26:E26)</f>
        <v>0</v>
      </c>
    </row>
    <row r="27" spans="1:17" ht="15.75" customHeight="1">
      <c r="A27" s="65">
        <v>22</v>
      </c>
      <c r="B27" s="21">
        <v>166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0"/>
        <v>0</v>
      </c>
      <c r="P27" s="130" t="s">
        <v>160</v>
      </c>
      <c r="Q27" s="89">
        <f t="shared" si="2"/>
        <v>0</v>
      </c>
    </row>
    <row r="28" spans="1:17" ht="15.75" customHeight="1">
      <c r="A28" s="65">
        <v>23</v>
      </c>
      <c r="B28" s="21">
        <v>225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>
        <f t="shared" si="0"/>
        <v>0</v>
      </c>
      <c r="P28" s="130" t="s">
        <v>160</v>
      </c>
      <c r="Q28" s="89">
        <f t="shared" si="2"/>
        <v>0</v>
      </c>
    </row>
    <row r="29" spans="1:17" ht="15.75" customHeight="1">
      <c r="A29" s="65">
        <v>24</v>
      </c>
      <c r="B29" s="21" t="s">
        <v>238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4">
        <f t="shared" si="0"/>
        <v>0</v>
      </c>
      <c r="P29" s="130" t="s">
        <v>116</v>
      </c>
      <c r="Q29" s="89">
        <f t="shared" si="2"/>
        <v>0</v>
      </c>
    </row>
    <row r="30" spans="1:17" ht="15.75" customHeight="1">
      <c r="A30" s="65">
        <v>25</v>
      </c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0"/>
      </c>
      <c r="P30" s="130"/>
      <c r="Q30" s="89">
        <f t="shared" si="2"/>
        <v>0</v>
      </c>
    </row>
    <row r="31" spans="1:17" ht="15.75" customHeight="1">
      <c r="A31" s="65">
        <v>26</v>
      </c>
      <c r="B31" s="2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4">
        <f t="shared" si="0"/>
      </c>
      <c r="P31" s="130"/>
      <c r="Q31" s="89">
        <f t="shared" si="2"/>
        <v>0</v>
      </c>
    </row>
    <row r="32" spans="1:17" ht="15.75" customHeight="1">
      <c r="A32" s="65">
        <v>27</v>
      </c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0"/>
      </c>
      <c r="P32" s="130"/>
      <c r="Q32" s="89">
        <f t="shared" si="2"/>
        <v>0</v>
      </c>
    </row>
    <row r="33" spans="1:17" ht="15.75" customHeight="1">
      <c r="A33" s="65">
        <v>28</v>
      </c>
      <c r="B33" s="21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4">
        <f t="shared" si="0"/>
      </c>
      <c r="P33" s="130"/>
      <c r="Q33" s="89">
        <f t="shared" si="2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>
        <f aca="true" t="shared" si="3" ref="O34:O45">IF(B34="","",SUM(C34:M34)-(N34))</f>
      </c>
      <c r="P34" s="130"/>
      <c r="Q34" s="89">
        <f t="shared" si="2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>
        <f t="shared" si="3"/>
      </c>
      <c r="P35" s="130"/>
      <c r="Q35" s="89">
        <f t="shared" si="2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3"/>
      </c>
      <c r="P36" s="130"/>
      <c r="Q36" s="89">
        <f t="shared" si="2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>
        <f t="shared" si="3"/>
      </c>
      <c r="P37" s="130"/>
      <c r="Q37" s="89">
        <f t="shared" si="2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>
        <f t="shared" si="3"/>
      </c>
      <c r="P38" s="130"/>
      <c r="Q38" s="89">
        <f t="shared" si="2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>
        <f t="shared" si="3"/>
      </c>
      <c r="P39" s="130"/>
      <c r="Q39" s="89">
        <f t="shared" si="2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>
        <f t="shared" si="3"/>
      </c>
      <c r="P40" s="130"/>
      <c r="Q40" s="89">
        <f t="shared" si="2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>
        <f t="shared" si="3"/>
      </c>
      <c r="P41" s="130"/>
      <c r="Q41" s="89">
        <f t="shared" si="2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3"/>
      </c>
      <c r="P42" s="130"/>
      <c r="Q42" s="89">
        <f t="shared" si="2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>
        <f t="shared" si="3"/>
      </c>
      <c r="P43" s="130"/>
      <c r="Q43" s="89">
        <f t="shared" si="2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>
        <f t="shared" si="3"/>
      </c>
      <c r="P44" s="130"/>
      <c r="Q44" s="89">
        <f t="shared" si="2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>
        <f t="shared" si="3"/>
      </c>
      <c r="P45" s="130"/>
      <c r="Q45" s="89">
        <f t="shared" si="2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V2:V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C45"/>
  <sheetViews>
    <sheetView zoomScalePageLayoutView="0" workbookViewId="0" topLeftCell="A1">
      <pane ySplit="5" topLeftCell="A6" activePane="bottomLeft" state="frozen"/>
      <selection pane="topLeft" activeCell="U20" sqref="U20"/>
      <selection pane="bottomLeft" activeCell="A15" sqref="A1:W15"/>
    </sheetView>
  </sheetViews>
  <sheetFormatPr defaultColWidth="9.140625" defaultRowHeight="15.75" customHeight="1"/>
  <cols>
    <col min="1" max="1" width="3.140625" style="2" customWidth="1"/>
    <col min="2" max="2" width="7.14062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23" ht="15.75" customHeight="1">
      <c r="A1" s="313" t="s">
        <v>40</v>
      </c>
      <c r="B1" s="314"/>
      <c r="C1" s="314"/>
      <c r="D1" s="315" t="s">
        <v>128</v>
      </c>
      <c r="E1" s="315"/>
      <c r="F1" s="315"/>
      <c r="G1" s="315"/>
      <c r="H1" s="315"/>
      <c r="I1" s="316"/>
      <c r="J1" s="316"/>
      <c r="K1" s="317"/>
      <c r="R1" s="184" t="s">
        <v>45</v>
      </c>
      <c r="S1" s="185"/>
      <c r="T1" s="184" t="s">
        <v>45</v>
      </c>
      <c r="U1" s="185"/>
      <c r="V1" s="184" t="s">
        <v>45</v>
      </c>
      <c r="W1" s="185"/>
    </row>
    <row r="2" spans="1:23" ht="15.75" customHeight="1">
      <c r="A2" s="313" t="s">
        <v>31</v>
      </c>
      <c r="B2" s="314"/>
      <c r="C2" s="314"/>
      <c r="D2" s="315"/>
      <c r="E2" s="315"/>
      <c r="F2" s="318"/>
      <c r="G2" s="319" t="s">
        <v>64</v>
      </c>
      <c r="H2" s="320"/>
      <c r="I2" s="320"/>
      <c r="J2" s="321" t="s">
        <v>65</v>
      </c>
      <c r="K2" s="322"/>
      <c r="L2" s="180"/>
      <c r="M2" s="181" t="s">
        <v>46</v>
      </c>
      <c r="N2" s="182"/>
      <c r="O2" s="182" t="s">
        <v>47</v>
      </c>
      <c r="P2" s="183">
        <v>18</v>
      </c>
      <c r="R2" s="276" t="s">
        <v>88</v>
      </c>
      <c r="S2" s="179" t="s">
        <v>47</v>
      </c>
      <c r="T2" s="276" t="s">
        <v>122</v>
      </c>
      <c r="U2" s="179" t="s">
        <v>47</v>
      </c>
      <c r="V2" s="276" t="s">
        <v>123</v>
      </c>
      <c r="W2" s="179" t="s">
        <v>47</v>
      </c>
    </row>
    <row r="3" spans="2:23" ht="25.5" customHeight="1">
      <c r="B3" s="292" t="s">
        <v>109</v>
      </c>
      <c r="C3" s="294" t="s">
        <v>47</v>
      </c>
      <c r="D3" s="295"/>
      <c r="E3" s="296" t="s">
        <v>110</v>
      </c>
      <c r="F3" s="297"/>
      <c r="G3" s="299" t="s">
        <v>47</v>
      </c>
      <c r="H3" s="300"/>
      <c r="I3" s="301" t="s">
        <v>111</v>
      </c>
      <c r="J3" s="302"/>
      <c r="K3" s="305" t="s">
        <v>47</v>
      </c>
      <c r="L3" s="306"/>
      <c r="M3" s="307" t="s">
        <v>112</v>
      </c>
      <c r="N3" s="308"/>
      <c r="O3" s="311" t="s">
        <v>92</v>
      </c>
      <c r="P3" s="312"/>
      <c r="R3" s="277"/>
      <c r="S3" s="91">
        <f>SUM(O6:O17)</f>
        <v>682</v>
      </c>
      <c r="T3" s="277"/>
      <c r="U3" s="91">
        <f>SUM(O6:O13)</f>
        <v>682</v>
      </c>
      <c r="V3" s="277"/>
      <c r="W3" s="91">
        <f>SUM(O6:O11)</f>
        <v>597</v>
      </c>
    </row>
    <row r="4" spans="2:21" ht="23.25" customHeight="1">
      <c r="B4" s="293"/>
      <c r="C4" s="280">
        <v>82</v>
      </c>
      <c r="D4" s="281"/>
      <c r="E4" s="298"/>
      <c r="F4" s="282"/>
      <c r="G4" s="282">
        <v>82</v>
      </c>
      <c r="H4" s="283"/>
      <c r="I4" s="303"/>
      <c r="J4" s="304"/>
      <c r="K4" s="284">
        <v>68</v>
      </c>
      <c r="L4" s="285"/>
      <c r="M4" s="309"/>
      <c r="N4" s="310"/>
      <c r="O4" s="286">
        <v>83</v>
      </c>
      <c r="P4" s="287"/>
      <c r="R4" s="288"/>
      <c r="S4" s="170"/>
      <c r="T4" s="290"/>
      <c r="U4" s="134"/>
    </row>
    <row r="5" spans="1:81" s="51" customFormat="1" ht="25.5" customHeight="1">
      <c r="A5" s="66"/>
      <c r="B5" s="47" t="s">
        <v>0</v>
      </c>
      <c r="C5" s="48" t="s">
        <v>2</v>
      </c>
      <c r="D5" s="48" t="s">
        <v>3</v>
      </c>
      <c r="E5" s="48" t="s">
        <v>4</v>
      </c>
      <c r="F5" s="48" t="s">
        <v>20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19</v>
      </c>
      <c r="L5" s="48" t="s">
        <v>29</v>
      </c>
      <c r="M5" s="48" t="s">
        <v>17</v>
      </c>
      <c r="N5" s="49" t="s">
        <v>9</v>
      </c>
      <c r="O5" s="50" t="s">
        <v>44</v>
      </c>
      <c r="P5" s="45" t="s">
        <v>43</v>
      </c>
      <c r="Q5" s="76" t="s">
        <v>38</v>
      </c>
      <c r="R5" s="289"/>
      <c r="S5" s="136"/>
      <c r="T5" s="291"/>
      <c r="U5" s="136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17" ht="15.75" customHeight="1">
      <c r="A6" s="65">
        <v>1</v>
      </c>
      <c r="B6" s="21" t="s">
        <v>180</v>
      </c>
      <c r="C6" s="38">
        <v>18</v>
      </c>
      <c r="D6" s="38">
        <v>12</v>
      </c>
      <c r="E6" s="38">
        <v>7</v>
      </c>
      <c r="F6" s="38">
        <v>7</v>
      </c>
      <c r="G6" s="38">
        <v>13</v>
      </c>
      <c r="H6" s="38">
        <v>12</v>
      </c>
      <c r="I6" s="38">
        <v>9</v>
      </c>
      <c r="J6" s="38">
        <v>9</v>
      </c>
      <c r="K6" s="38">
        <v>8</v>
      </c>
      <c r="L6" s="38">
        <v>10</v>
      </c>
      <c r="M6" s="38">
        <v>3</v>
      </c>
      <c r="N6" s="38"/>
      <c r="O6" s="24">
        <f aca="true" t="shared" si="0" ref="O6:O13">IF(B6="","",SUM(C6:M6)-(N6))</f>
        <v>108</v>
      </c>
      <c r="P6" s="130" t="s">
        <v>116</v>
      </c>
      <c r="Q6" s="89">
        <f>SUM(C6:E6)</f>
        <v>37</v>
      </c>
    </row>
    <row r="7" spans="1:22" ht="15.75" customHeight="1">
      <c r="A7" s="65">
        <v>2</v>
      </c>
      <c r="B7" s="21" t="s">
        <v>176</v>
      </c>
      <c r="C7" s="38">
        <v>16</v>
      </c>
      <c r="D7" s="38">
        <v>10</v>
      </c>
      <c r="E7" s="38">
        <v>6</v>
      </c>
      <c r="F7" s="38">
        <v>9</v>
      </c>
      <c r="G7" s="38">
        <v>15</v>
      </c>
      <c r="H7" s="38">
        <v>12</v>
      </c>
      <c r="I7" s="38">
        <v>9</v>
      </c>
      <c r="J7" s="38">
        <v>10</v>
      </c>
      <c r="K7" s="38">
        <v>8</v>
      </c>
      <c r="L7" s="38">
        <v>9</v>
      </c>
      <c r="M7" s="38">
        <v>3</v>
      </c>
      <c r="N7" s="38"/>
      <c r="O7" s="24">
        <f t="shared" si="0"/>
        <v>107</v>
      </c>
      <c r="P7" s="130" t="s">
        <v>116</v>
      </c>
      <c r="Q7" s="89">
        <f>SUM(C7:E7)</f>
        <v>32</v>
      </c>
      <c r="S7" s="278" t="s">
        <v>89</v>
      </c>
      <c r="T7" s="279"/>
      <c r="U7" s="186" t="s">
        <v>92</v>
      </c>
      <c r="V7" s="133" t="s">
        <v>253</v>
      </c>
    </row>
    <row r="8" spans="1:22" ht="15.75" customHeight="1">
      <c r="A8" s="65">
        <v>3</v>
      </c>
      <c r="B8" s="21" t="s">
        <v>175</v>
      </c>
      <c r="C8" s="38">
        <v>17</v>
      </c>
      <c r="D8" s="38">
        <v>11</v>
      </c>
      <c r="E8" s="38">
        <v>6</v>
      </c>
      <c r="F8" s="38">
        <v>8</v>
      </c>
      <c r="G8" s="38">
        <v>12</v>
      </c>
      <c r="H8" s="38">
        <v>12</v>
      </c>
      <c r="I8" s="38">
        <v>9</v>
      </c>
      <c r="J8" s="38">
        <v>10</v>
      </c>
      <c r="K8" s="38">
        <v>9</v>
      </c>
      <c r="L8" s="38">
        <v>9</v>
      </c>
      <c r="M8" s="38">
        <v>3</v>
      </c>
      <c r="N8" s="38"/>
      <c r="O8" s="24">
        <f t="shared" si="0"/>
        <v>106</v>
      </c>
      <c r="P8" s="130" t="s">
        <v>116</v>
      </c>
      <c r="Q8" s="89">
        <f>SUM(C8:E8)</f>
        <v>34</v>
      </c>
      <c r="S8" s="278" t="s">
        <v>90</v>
      </c>
      <c r="T8" s="279"/>
      <c r="U8" s="186" t="s">
        <v>92</v>
      </c>
      <c r="V8" s="133" t="s">
        <v>253</v>
      </c>
    </row>
    <row r="9" spans="1:22" ht="15.75" customHeight="1">
      <c r="A9" s="65">
        <v>4</v>
      </c>
      <c r="B9" s="21" t="s">
        <v>178</v>
      </c>
      <c r="C9" s="38">
        <v>16</v>
      </c>
      <c r="D9" s="38">
        <v>9</v>
      </c>
      <c r="E9" s="38"/>
      <c r="F9" s="38">
        <v>7</v>
      </c>
      <c r="G9" s="38">
        <v>15</v>
      </c>
      <c r="H9" s="38">
        <v>12</v>
      </c>
      <c r="I9" s="38">
        <v>9</v>
      </c>
      <c r="J9" s="38">
        <v>9</v>
      </c>
      <c r="K9" s="38">
        <v>9</v>
      </c>
      <c r="L9" s="38">
        <v>9</v>
      </c>
      <c r="M9" s="38"/>
      <c r="N9" s="38"/>
      <c r="O9" s="24">
        <f t="shared" si="0"/>
        <v>95</v>
      </c>
      <c r="P9" s="130" t="s">
        <v>116</v>
      </c>
      <c r="Q9" s="89">
        <f>SUM(C9:E9)</f>
        <v>25</v>
      </c>
      <c r="S9" s="278" t="s">
        <v>91</v>
      </c>
      <c r="T9" s="279"/>
      <c r="U9" s="186" t="s">
        <v>92</v>
      </c>
      <c r="V9" s="133">
        <v>37</v>
      </c>
    </row>
    <row r="10" spans="1:17" ht="15.75" customHeight="1">
      <c r="A10" s="65">
        <v>5</v>
      </c>
      <c r="B10" s="21" t="s">
        <v>182</v>
      </c>
      <c r="C10" s="38">
        <v>15</v>
      </c>
      <c r="D10" s="38">
        <v>10</v>
      </c>
      <c r="E10" s="38">
        <v>6</v>
      </c>
      <c r="F10" s="38">
        <v>7</v>
      </c>
      <c r="G10" s="38">
        <v>12</v>
      </c>
      <c r="H10" s="38">
        <v>12</v>
      </c>
      <c r="I10" s="38">
        <v>8</v>
      </c>
      <c r="J10" s="38">
        <v>8</v>
      </c>
      <c r="K10" s="38">
        <v>9</v>
      </c>
      <c r="L10" s="38">
        <v>7</v>
      </c>
      <c r="M10" s="38"/>
      <c r="N10" s="38"/>
      <c r="O10" s="24">
        <f t="shared" si="0"/>
        <v>94</v>
      </c>
      <c r="P10" s="130" t="s">
        <v>116</v>
      </c>
      <c r="Q10" s="89">
        <f aca="true" t="shared" si="1" ref="Q10:Q45">SUM(C10:E10)</f>
        <v>31</v>
      </c>
    </row>
    <row r="11" spans="1:17" ht="15.75" customHeight="1">
      <c r="A11" s="65">
        <v>6</v>
      </c>
      <c r="B11" s="21" t="s">
        <v>181</v>
      </c>
      <c r="C11" s="25"/>
      <c r="D11" s="25">
        <v>12</v>
      </c>
      <c r="E11" s="25">
        <v>6</v>
      </c>
      <c r="F11" s="25">
        <v>6</v>
      </c>
      <c r="G11" s="25">
        <v>15</v>
      </c>
      <c r="H11" s="25">
        <v>11</v>
      </c>
      <c r="I11" s="25">
        <v>9</v>
      </c>
      <c r="J11" s="25">
        <v>8</v>
      </c>
      <c r="K11" s="25">
        <v>11</v>
      </c>
      <c r="L11" s="25">
        <v>9</v>
      </c>
      <c r="M11" s="25"/>
      <c r="N11" s="26"/>
      <c r="O11" s="24">
        <f t="shared" si="0"/>
        <v>87</v>
      </c>
      <c r="P11" s="130" t="s">
        <v>116</v>
      </c>
      <c r="Q11" s="89">
        <f t="shared" si="1"/>
        <v>18</v>
      </c>
    </row>
    <row r="12" spans="1:17" ht="15.75" customHeight="1">
      <c r="A12" s="65">
        <v>7</v>
      </c>
      <c r="B12" s="21" t="s">
        <v>179</v>
      </c>
      <c r="C12" s="38"/>
      <c r="D12" s="38">
        <v>13</v>
      </c>
      <c r="E12" s="38">
        <v>6</v>
      </c>
      <c r="F12" s="38">
        <v>7</v>
      </c>
      <c r="G12" s="38">
        <v>12</v>
      </c>
      <c r="H12" s="38">
        <v>12</v>
      </c>
      <c r="I12" s="38">
        <v>8</v>
      </c>
      <c r="J12" s="38">
        <v>10</v>
      </c>
      <c r="K12" s="38">
        <v>8</v>
      </c>
      <c r="L12" s="38">
        <v>9</v>
      </c>
      <c r="M12" s="38"/>
      <c r="N12" s="38"/>
      <c r="O12" s="24">
        <f t="shared" si="0"/>
        <v>85</v>
      </c>
      <c r="P12" s="130" t="s">
        <v>116</v>
      </c>
      <c r="Q12" s="89">
        <f t="shared" si="1"/>
        <v>19</v>
      </c>
    </row>
    <row r="13" spans="1:17" ht="15.75" customHeight="1">
      <c r="A13" s="65">
        <v>8</v>
      </c>
      <c r="B13" s="21" t="s">
        <v>177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0"/>
        <v>0</v>
      </c>
      <c r="P13" s="130" t="s">
        <v>116</v>
      </c>
      <c r="Q13" s="89">
        <f t="shared" si="1"/>
        <v>0</v>
      </c>
    </row>
    <row r="14" spans="1:17" ht="15.75" customHeight="1">
      <c r="A14" s="65"/>
      <c r="B14" s="2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4"/>
      <c r="P14" s="130"/>
      <c r="Q14" s="89">
        <f t="shared" si="1"/>
        <v>0</v>
      </c>
    </row>
    <row r="15" spans="1:17" ht="15.75" customHeight="1">
      <c r="A15" s="65"/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/>
      <c r="P15" s="130"/>
      <c r="Q15" s="89">
        <f t="shared" si="1"/>
        <v>0</v>
      </c>
    </row>
    <row r="16" spans="1:17" ht="15.75" customHeight="1">
      <c r="A16" s="65"/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/>
      <c r="P16" s="130"/>
      <c r="Q16" s="89">
        <f t="shared" si="1"/>
        <v>0</v>
      </c>
    </row>
    <row r="17" spans="1:17" ht="15.75" customHeight="1">
      <c r="A17" s="65"/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4"/>
      <c r="P17" s="130"/>
      <c r="Q17" s="89">
        <f t="shared" si="1"/>
        <v>0</v>
      </c>
    </row>
    <row r="18" spans="1:17" ht="15.75" customHeight="1">
      <c r="A18" s="65"/>
      <c r="B18" s="2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4"/>
      <c r="P18" s="130"/>
      <c r="Q18" s="89">
        <f t="shared" si="1"/>
        <v>0</v>
      </c>
    </row>
    <row r="19" spans="1:17" ht="15.75" customHeight="1">
      <c r="A19" s="65"/>
      <c r="B19" s="2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4"/>
      <c r="P19" s="130"/>
      <c r="Q19" s="89">
        <f t="shared" si="1"/>
        <v>0</v>
      </c>
    </row>
    <row r="20" spans="1:17" ht="15.75" customHeight="1">
      <c r="A20" s="65"/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4"/>
      <c r="P20" s="130"/>
      <c r="Q20" s="89">
        <f t="shared" si="1"/>
        <v>0</v>
      </c>
    </row>
    <row r="21" spans="1:17" ht="15.75" customHeight="1">
      <c r="A21" s="65"/>
      <c r="B21" s="2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4"/>
      <c r="P21" s="130"/>
      <c r="Q21" s="89">
        <f t="shared" si="1"/>
        <v>0</v>
      </c>
    </row>
    <row r="22" spans="1:17" ht="15.75" customHeight="1">
      <c r="A22" s="65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/>
      <c r="P22" s="130"/>
      <c r="Q22" s="89">
        <f t="shared" si="1"/>
        <v>0</v>
      </c>
    </row>
    <row r="23" spans="1:17" ht="15.75" customHeight="1">
      <c r="A23" s="65"/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/>
      <c r="P23" s="178"/>
      <c r="Q23" s="89">
        <f t="shared" si="1"/>
        <v>0</v>
      </c>
    </row>
    <row r="24" spans="1:17" ht="15.75" customHeight="1">
      <c r="A24" s="65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/>
      <c r="P24" s="130"/>
      <c r="Q24" s="89">
        <f t="shared" si="1"/>
        <v>0</v>
      </c>
    </row>
    <row r="25" spans="1:17" ht="15.75" customHeight="1">
      <c r="A25" s="65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/>
      <c r="P25" s="130"/>
      <c r="Q25" s="89">
        <f t="shared" si="1"/>
        <v>0</v>
      </c>
    </row>
    <row r="26" spans="1:17" ht="15.75" customHeight="1">
      <c r="A26" s="65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/>
      <c r="P26" s="130"/>
      <c r="Q26" s="89">
        <f t="shared" si="1"/>
        <v>0</v>
      </c>
    </row>
    <row r="27" spans="1:17" ht="15.75" customHeight="1">
      <c r="A27" s="65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/>
      <c r="P27" s="130"/>
      <c r="Q27" s="89">
        <f t="shared" si="1"/>
        <v>0</v>
      </c>
    </row>
    <row r="28" spans="1:17" ht="15.75" customHeight="1">
      <c r="A28" s="65"/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4"/>
      <c r="P28" s="130"/>
      <c r="Q28" s="89">
        <f t="shared" si="1"/>
        <v>0</v>
      </c>
    </row>
    <row r="29" spans="1:17" ht="15.75" customHeight="1">
      <c r="A29" s="65"/>
      <c r="B29" s="2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/>
      <c r="P29" s="178"/>
      <c r="Q29" s="89">
        <f t="shared" si="1"/>
        <v>0</v>
      </c>
    </row>
    <row r="30" spans="1:17" ht="15.75" customHeight="1">
      <c r="A30" s="65"/>
      <c r="B30" s="2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/>
      <c r="P30" s="178"/>
      <c r="Q30" s="89">
        <f t="shared" si="1"/>
        <v>0</v>
      </c>
    </row>
    <row r="31" spans="1:17" ht="15.75" customHeight="1">
      <c r="A31" s="65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4"/>
      <c r="P31" s="178"/>
      <c r="Q31" s="89">
        <f t="shared" si="1"/>
        <v>0</v>
      </c>
    </row>
    <row r="32" spans="1:17" ht="15.75" customHeight="1">
      <c r="A32" s="65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/>
      <c r="P32" s="130"/>
      <c r="Q32" s="89">
        <f t="shared" si="1"/>
        <v>0</v>
      </c>
    </row>
    <row r="33" spans="1:17" ht="15.75" customHeight="1">
      <c r="A33" s="65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/>
      <c r="P33" s="130"/>
      <c r="Q33" s="89">
        <f t="shared" si="1"/>
        <v>0</v>
      </c>
    </row>
    <row r="34" spans="1:17" ht="15.75" customHeight="1">
      <c r="A34" s="65"/>
      <c r="B34" s="2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/>
      <c r="P34" s="130"/>
      <c r="Q34" s="89">
        <f t="shared" si="1"/>
        <v>0</v>
      </c>
    </row>
    <row r="35" spans="1:17" ht="15.75" customHeight="1">
      <c r="A35" s="65"/>
      <c r="B35" s="2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/>
      <c r="P35" s="130"/>
      <c r="Q35" s="89">
        <f t="shared" si="1"/>
        <v>0</v>
      </c>
    </row>
    <row r="36" spans="1:19" ht="15.75" customHeight="1">
      <c r="A36" s="65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/>
      <c r="P36" s="130"/>
      <c r="Q36" s="89">
        <f t="shared" si="1"/>
        <v>0</v>
      </c>
      <c r="R36" s="90"/>
      <c r="S36" s="90"/>
    </row>
    <row r="37" spans="1:17" ht="15.75" customHeight="1">
      <c r="A37" s="65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4"/>
      <c r="P37" s="130"/>
      <c r="Q37" s="89">
        <f t="shared" si="1"/>
        <v>0</v>
      </c>
    </row>
    <row r="38" spans="1:17" ht="15.75" customHeight="1">
      <c r="A38" s="65"/>
      <c r="B38" s="2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/>
      <c r="P38" s="130"/>
      <c r="Q38" s="89">
        <f t="shared" si="1"/>
        <v>0</v>
      </c>
    </row>
    <row r="39" spans="1:17" ht="15.75" customHeight="1">
      <c r="A39" s="65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4"/>
      <c r="P39" s="130"/>
      <c r="Q39" s="89">
        <f t="shared" si="1"/>
        <v>0</v>
      </c>
    </row>
    <row r="40" spans="1:17" ht="15.75" customHeight="1">
      <c r="A40" s="65"/>
      <c r="B40" s="2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/>
      <c r="P40" s="130"/>
      <c r="Q40" s="89">
        <f t="shared" si="1"/>
        <v>0</v>
      </c>
    </row>
    <row r="41" spans="1:17" ht="15.75" customHeight="1">
      <c r="A41" s="65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/>
      <c r="P41" s="130"/>
      <c r="Q41" s="89">
        <f t="shared" si="1"/>
        <v>0</v>
      </c>
    </row>
    <row r="42" spans="1:17" ht="15.75" customHeight="1">
      <c r="A42" s="65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/>
      <c r="P42" s="130"/>
      <c r="Q42" s="89">
        <f t="shared" si="1"/>
        <v>0</v>
      </c>
    </row>
    <row r="43" spans="1:17" ht="15.75" customHeight="1">
      <c r="A43" s="65"/>
      <c r="B43" s="2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/>
      <c r="P43" s="130"/>
      <c r="Q43" s="89">
        <f t="shared" si="1"/>
        <v>0</v>
      </c>
    </row>
    <row r="44" spans="1:17" ht="15.75" customHeight="1">
      <c r="A44" s="65"/>
      <c r="B44" s="2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/>
      <c r="P44" s="130"/>
      <c r="Q44" s="89">
        <f t="shared" si="1"/>
        <v>0</v>
      </c>
    </row>
    <row r="45" spans="1:17" ht="15.75" customHeight="1">
      <c r="A45" s="65"/>
      <c r="B45" s="2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/>
      <c r="P45" s="130"/>
      <c r="Q45" s="89">
        <f t="shared" si="1"/>
        <v>0</v>
      </c>
    </row>
  </sheetData>
  <sheetProtection/>
  <mergeCells count="26">
    <mergeCell ref="A1:C1"/>
    <mergeCell ref="D1:K1"/>
    <mergeCell ref="A2:C2"/>
    <mergeCell ref="D2:F2"/>
    <mergeCell ref="G2:I2"/>
    <mergeCell ref="J2:K2"/>
    <mergeCell ref="R2:R3"/>
    <mergeCell ref="T2:T3"/>
    <mergeCell ref="V2:V3"/>
    <mergeCell ref="B3:B4"/>
    <mergeCell ref="C3:D3"/>
    <mergeCell ref="E3:F4"/>
    <mergeCell ref="G3:H3"/>
    <mergeCell ref="I3:J4"/>
    <mergeCell ref="K3:L3"/>
    <mergeCell ref="M3:N4"/>
    <mergeCell ref="T4:T5"/>
    <mergeCell ref="S7:T7"/>
    <mergeCell ref="S8:T8"/>
    <mergeCell ref="S9:T9"/>
    <mergeCell ref="O3:P3"/>
    <mergeCell ref="C4:D4"/>
    <mergeCell ref="G4:H4"/>
    <mergeCell ref="K4:L4"/>
    <mergeCell ref="O4:P4"/>
    <mergeCell ref="R4:R5"/>
  </mergeCells>
  <printOptions gridLines="1"/>
  <pageMargins left="0.32" right="0.31" top="0.6" bottom="0.64" header="0.5" footer="0.5"/>
  <pageSetup horizontalDpi="300" verticalDpi="3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fiorenzo pattaro</cp:lastModifiedBy>
  <cp:lastPrinted>2017-12-29T21:43:08Z</cp:lastPrinted>
  <dcterms:created xsi:type="dcterms:W3CDTF">2006-06-29T12:55:00Z</dcterms:created>
  <dcterms:modified xsi:type="dcterms:W3CDTF">2017-12-29T21:47:15Z</dcterms:modified>
  <cp:category/>
  <cp:version/>
  <cp:contentType/>
  <cp:contentStatus/>
</cp:coreProperties>
</file>