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44063da2f423d18/Documenti/SitoWeb_malinoiswaterslager/2018/Calendario/Oderzo/"/>
    </mc:Choice>
  </mc:AlternateContent>
  <xr:revisionPtr revIDLastSave="0" documentId="8_{3A36BA2F-1BF4-4561-B0B6-50F9FFF7F2B3}" xr6:coauthVersionLast="38" xr6:coauthVersionMax="38" xr10:uidLastSave="{00000000-0000-0000-0000-000000000000}"/>
  <bookViews>
    <workbookView xWindow="0" yWindow="0" windowWidth="23040" windowHeight="8424" tabRatio="814" activeTab="3"/>
  </bookViews>
  <sheets>
    <sheet name="singoli Malinois NOVELLI" sheetId="7" r:id="rId1"/>
    <sheet name="stamm Malinois NOVELLI" sheetId="9" r:id="rId2"/>
    <sheet name="coppie Malinois NOVELLI" sheetId="10" r:id="rId3"/>
    <sheet name="SPECIALI" sheetId="17" r:id="rId4"/>
  </sheets>
  <definedNames>
    <definedName name="_xlnm._FilterDatabase" localSheetId="0" hidden="1">'singoli Malinois NOVELLI'!$A$4:$V$59</definedName>
    <definedName name="_xlnm._FilterDatabase" localSheetId="1" hidden="1">'stamm Malinois NOVELLI'!$A$6:$V$71</definedName>
    <definedName name="_xlnm.Print_Area" localSheetId="2">'coppie Malinois NOVELLI'!$A$5:$V$78</definedName>
    <definedName name="_xlnm.Print_Area" localSheetId="0">'singoli Malinois NOVELLI'!$A$1:$V$59</definedName>
    <definedName name="_xlnm.Print_Area" localSheetId="1">'stamm Malinois NOVELLI'!$A$1:$V$71</definedName>
    <definedName name="_xlnm.Print_Titles" localSheetId="2">'coppie Malinois NOVELLI'!$1:$6</definedName>
    <definedName name="_xlnm.Print_Titles" localSheetId="0">'singoli Malinois NOVELLI'!$1:$4</definedName>
    <definedName name="_xlnm.Print_Titles" localSheetId="1">'stamm Malinois NOVELLI'!$1:$6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6" i="7" l="1"/>
  <c r="AC7" i="7"/>
  <c r="AC8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C38" i="7"/>
  <c r="AC39" i="7"/>
  <c r="AC40" i="7"/>
  <c r="AC41" i="7"/>
  <c r="AC42" i="7"/>
  <c r="AC43" i="7"/>
  <c r="AC44" i="7"/>
  <c r="AC45" i="7"/>
  <c r="AC46" i="7"/>
  <c r="AC47" i="7"/>
  <c r="AC48" i="7"/>
  <c r="AC49" i="7"/>
  <c r="AC50" i="7"/>
  <c r="AC51" i="7"/>
  <c r="AC52" i="7"/>
  <c r="AC53" i="7"/>
  <c r="AC54" i="7"/>
  <c r="AC55" i="7"/>
  <c r="AC56" i="7"/>
  <c r="AC57" i="7"/>
  <c r="AC58" i="7"/>
  <c r="AC59" i="7"/>
  <c r="AC5" i="7"/>
  <c r="AC70" i="9"/>
  <c r="AC69" i="9"/>
  <c r="AC68" i="9"/>
  <c r="AC67" i="9"/>
  <c r="AC65" i="9"/>
  <c r="AC64" i="9"/>
  <c r="AC63" i="9"/>
  <c r="AC62" i="9"/>
  <c r="AC60" i="9"/>
  <c r="AC59" i="9"/>
  <c r="AC58" i="9"/>
  <c r="AC57" i="9"/>
  <c r="AC55" i="9"/>
  <c r="AC54" i="9"/>
  <c r="AC53" i="9"/>
  <c r="AC52" i="9"/>
  <c r="AC50" i="9"/>
  <c r="AC49" i="9"/>
  <c r="AC48" i="9"/>
  <c r="AC47" i="9"/>
  <c r="AC45" i="9"/>
  <c r="AC44" i="9"/>
  <c r="AC43" i="9"/>
  <c r="AC42" i="9"/>
  <c r="AC40" i="9"/>
  <c r="AC39" i="9"/>
  <c r="AC38" i="9"/>
  <c r="AC37" i="9"/>
  <c r="AC35" i="9"/>
  <c r="AC34" i="9"/>
  <c r="AC33" i="9"/>
  <c r="AC32" i="9"/>
  <c r="AC30" i="9"/>
  <c r="AC29" i="9"/>
  <c r="AC28" i="9"/>
  <c r="AC27" i="9"/>
  <c r="AC25" i="9"/>
  <c r="AC24" i="9"/>
  <c r="AC23" i="9"/>
  <c r="AC22" i="9"/>
  <c r="AC20" i="9"/>
  <c r="AC19" i="9"/>
  <c r="AC18" i="9"/>
  <c r="AC17" i="9"/>
  <c r="AC15" i="9"/>
  <c r="AC14" i="9"/>
  <c r="AC13" i="9"/>
  <c r="AC12" i="9"/>
  <c r="AC8" i="9"/>
  <c r="AC9" i="9"/>
  <c r="AC10" i="9"/>
  <c r="AC7" i="9"/>
  <c r="AC77" i="10"/>
  <c r="AC76" i="10"/>
  <c r="AC74" i="10"/>
  <c r="AC73" i="10"/>
  <c r="AC71" i="10"/>
  <c r="AC70" i="10"/>
  <c r="AC68" i="10"/>
  <c r="AC67" i="10"/>
  <c r="AC65" i="10"/>
  <c r="AC64" i="10"/>
  <c r="AC62" i="10"/>
  <c r="AC61" i="10"/>
  <c r="AC59" i="10"/>
  <c r="AC58" i="10"/>
  <c r="AC56" i="10"/>
  <c r="AC55" i="10"/>
  <c r="AC53" i="10"/>
  <c r="AC52" i="10"/>
  <c r="AC50" i="10"/>
  <c r="AC49" i="10"/>
  <c r="AC47" i="10"/>
  <c r="AC46" i="10"/>
  <c r="AC44" i="10"/>
  <c r="AC43" i="10"/>
  <c r="AC41" i="10"/>
  <c r="AC40" i="10"/>
  <c r="AC38" i="10"/>
  <c r="AC37" i="10"/>
  <c r="AC35" i="10"/>
  <c r="AC34" i="10"/>
  <c r="AC32" i="10"/>
  <c r="AC31" i="10"/>
  <c r="AC29" i="10"/>
  <c r="AC28" i="10"/>
  <c r="AC26" i="10"/>
  <c r="AC25" i="10"/>
  <c r="AC23" i="10"/>
  <c r="AC22" i="10"/>
  <c r="AC20" i="10"/>
  <c r="AC19" i="10"/>
  <c r="AC17" i="10"/>
  <c r="AC16" i="10"/>
  <c r="AC14" i="10"/>
  <c r="AC13" i="10"/>
  <c r="AC11" i="10"/>
  <c r="AC10" i="10"/>
  <c r="AC8" i="10"/>
  <c r="AC7" i="10"/>
  <c r="AB77" i="10"/>
  <c r="AB76" i="10"/>
  <c r="AB74" i="10"/>
  <c r="AB73" i="10"/>
  <c r="AB71" i="10"/>
  <c r="AB70" i="10"/>
  <c r="AB68" i="10"/>
  <c r="AB67" i="10"/>
  <c r="AB65" i="10"/>
  <c r="AB64" i="10"/>
  <c r="AB62" i="10"/>
  <c r="AB61" i="10"/>
  <c r="AB59" i="10"/>
  <c r="AB58" i="10"/>
  <c r="AB56" i="10"/>
  <c r="AB55" i="10"/>
  <c r="AB53" i="10"/>
  <c r="AB52" i="10"/>
  <c r="AB50" i="10"/>
  <c r="AB49" i="10"/>
  <c r="AB47" i="10"/>
  <c r="AB46" i="10"/>
  <c r="AB44" i="10"/>
  <c r="AB43" i="10"/>
  <c r="AB41" i="10"/>
  <c r="AB40" i="10"/>
  <c r="AB38" i="10"/>
  <c r="AB37" i="10"/>
  <c r="AB35" i="10"/>
  <c r="AB34" i="10"/>
  <c r="AB32" i="10"/>
  <c r="AB31" i="10"/>
  <c r="AB29" i="10"/>
  <c r="AB28" i="10"/>
  <c r="AB26" i="10"/>
  <c r="AB25" i="10"/>
  <c r="AB23" i="10"/>
  <c r="AB22" i="10"/>
  <c r="AB20" i="10"/>
  <c r="AB19" i="10"/>
  <c r="AB17" i="10"/>
  <c r="AB16" i="10"/>
  <c r="AB14" i="10"/>
  <c r="AB13" i="10"/>
  <c r="AB11" i="10"/>
  <c r="AB10" i="10"/>
  <c r="AB8" i="10"/>
  <c r="AB7" i="10"/>
  <c r="AB70" i="9"/>
  <c r="AB69" i="9"/>
  <c r="AB68" i="9"/>
  <c r="AB67" i="9"/>
  <c r="AB65" i="9"/>
  <c r="AB64" i="9"/>
  <c r="AB63" i="9"/>
  <c r="AB62" i="9"/>
  <c r="AB60" i="9"/>
  <c r="AB59" i="9"/>
  <c r="AB58" i="9"/>
  <c r="AB57" i="9"/>
  <c r="AB55" i="9"/>
  <c r="AB54" i="9"/>
  <c r="AB53" i="9"/>
  <c r="AB52" i="9"/>
  <c r="AB50" i="9"/>
  <c r="AB49" i="9"/>
  <c r="AB48" i="9"/>
  <c r="AB47" i="9"/>
  <c r="AB45" i="9"/>
  <c r="AB44" i="9"/>
  <c r="AB43" i="9"/>
  <c r="AB42" i="9"/>
  <c r="AB40" i="9"/>
  <c r="AB39" i="9"/>
  <c r="AB38" i="9"/>
  <c r="AB37" i="9"/>
  <c r="AB35" i="9"/>
  <c r="AB34" i="9"/>
  <c r="AB33" i="9"/>
  <c r="AB32" i="9"/>
  <c r="AB30" i="9"/>
  <c r="AB29" i="9"/>
  <c r="AB28" i="9"/>
  <c r="AB27" i="9"/>
  <c r="AB25" i="9"/>
  <c r="AB24" i="9"/>
  <c r="AB23" i="9"/>
  <c r="AB22" i="9"/>
  <c r="AB20" i="9"/>
  <c r="AB19" i="9"/>
  <c r="AB18" i="9"/>
  <c r="AB17" i="9"/>
  <c r="AB15" i="9"/>
  <c r="AB14" i="9"/>
  <c r="AB13" i="9"/>
  <c r="AB12" i="9"/>
  <c r="AB8" i="9"/>
  <c r="AB9" i="9"/>
  <c r="AB10" i="9"/>
  <c r="AB7" i="9"/>
  <c r="AB6" i="7"/>
  <c r="AB7" i="7"/>
  <c r="AB8" i="7"/>
  <c r="AB9" i="7"/>
  <c r="AB10" i="7"/>
  <c r="AB11" i="7"/>
  <c r="AB12" i="7"/>
  <c r="AB13" i="7"/>
  <c r="AB14" i="7"/>
  <c r="AB15" i="7"/>
  <c r="AB16" i="7"/>
  <c r="AB17" i="7"/>
  <c r="AB18" i="7"/>
  <c r="AB19" i="7"/>
  <c r="AB20" i="7"/>
  <c r="AB21" i="7"/>
  <c r="AB22" i="7"/>
  <c r="AB23" i="7"/>
  <c r="AB24" i="7"/>
  <c r="AB25" i="7"/>
  <c r="AB26" i="7"/>
  <c r="AB27" i="7"/>
  <c r="AB28" i="7"/>
  <c r="AB29" i="7"/>
  <c r="AB30" i="7"/>
  <c r="AB31" i="7"/>
  <c r="AB32" i="7"/>
  <c r="AB33" i="7"/>
  <c r="AB34" i="7"/>
  <c r="AB35" i="7"/>
  <c r="AB36" i="7"/>
  <c r="AB37" i="7"/>
  <c r="AB38" i="7"/>
  <c r="AB39" i="7"/>
  <c r="AB40" i="7"/>
  <c r="AB41" i="7"/>
  <c r="AB42" i="7"/>
  <c r="AB43" i="7"/>
  <c r="AB44" i="7"/>
  <c r="AB45" i="7"/>
  <c r="AB46" i="7"/>
  <c r="AB47" i="7"/>
  <c r="AB48" i="7"/>
  <c r="AB49" i="7"/>
  <c r="AB50" i="7"/>
  <c r="AB51" i="7"/>
  <c r="AB52" i="7"/>
  <c r="AB53" i="7"/>
  <c r="AB54" i="7"/>
  <c r="AB55" i="7"/>
  <c r="AB56" i="7"/>
  <c r="AB57" i="7"/>
  <c r="AB58" i="7"/>
  <c r="AB59" i="7"/>
  <c r="AB5" i="7"/>
  <c r="AA6" i="7"/>
  <c r="AA7" i="7"/>
  <c r="AA8" i="7"/>
  <c r="U8" i="7" s="1"/>
  <c r="AA9" i="7"/>
  <c r="U9" i="7" s="1"/>
  <c r="AA10" i="7"/>
  <c r="AA11" i="7"/>
  <c r="AA12" i="7"/>
  <c r="U12" i="7"/>
  <c r="AA13" i="7"/>
  <c r="U13" i="7"/>
  <c r="AA14" i="7"/>
  <c r="AA15" i="7"/>
  <c r="U15" i="7" s="1"/>
  <c r="AA16" i="7"/>
  <c r="U16" i="7"/>
  <c r="AA17" i="7"/>
  <c r="U17" i="7"/>
  <c r="AA18" i="7"/>
  <c r="AA19" i="7"/>
  <c r="AA20" i="7"/>
  <c r="AA21" i="7"/>
  <c r="U21" i="7" s="1"/>
  <c r="AA22" i="7"/>
  <c r="AA23" i="7"/>
  <c r="AA24" i="7"/>
  <c r="U24" i="7" s="1"/>
  <c r="AA25" i="7"/>
  <c r="U25" i="7"/>
  <c r="AA26" i="7"/>
  <c r="U26" i="7" s="1"/>
  <c r="AA27" i="7"/>
  <c r="AA28" i="7"/>
  <c r="U28" i="7"/>
  <c r="AA29" i="7"/>
  <c r="AA30" i="7"/>
  <c r="AA31" i="7"/>
  <c r="AA32" i="7"/>
  <c r="AA33" i="7"/>
  <c r="U33" i="7" s="1"/>
  <c r="AA34" i="7"/>
  <c r="AA35" i="7"/>
  <c r="AA36" i="7"/>
  <c r="U36" i="7" s="1"/>
  <c r="AA37" i="7"/>
  <c r="U37" i="7"/>
  <c r="AA38" i="7"/>
  <c r="AA39" i="7"/>
  <c r="AA40" i="7"/>
  <c r="U40" i="7"/>
  <c r="AA41" i="7"/>
  <c r="U41" i="7" s="1"/>
  <c r="AA42" i="7"/>
  <c r="AA43" i="7"/>
  <c r="AA44" i="7"/>
  <c r="AA45" i="7"/>
  <c r="U45" i="7" s="1"/>
  <c r="AA46" i="7"/>
  <c r="AA47" i="7"/>
  <c r="AA48" i="7"/>
  <c r="U48" i="7" s="1"/>
  <c r="AA49" i="7"/>
  <c r="U49" i="7"/>
  <c r="AA50" i="7"/>
  <c r="U50" i="7" s="1"/>
  <c r="AA51" i="7"/>
  <c r="AA52" i="7"/>
  <c r="U52" i="7"/>
  <c r="AA53" i="7"/>
  <c r="U53" i="7" s="1"/>
  <c r="AA54" i="7"/>
  <c r="AA55" i="7"/>
  <c r="AA56" i="7"/>
  <c r="U56" i="7" s="1"/>
  <c r="AA57" i="7"/>
  <c r="AA58" i="7"/>
  <c r="AA59" i="7"/>
  <c r="U59" i="7" s="1"/>
  <c r="U20" i="7"/>
  <c r="U29" i="7"/>
  <c r="U57" i="7"/>
  <c r="AA5" i="7"/>
  <c r="T26" i="9"/>
  <c r="S26" i="9"/>
  <c r="R26" i="9"/>
  <c r="X26" i="9"/>
  <c r="Y26" i="9" s="1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AB26" i="9" s="1"/>
  <c r="AA25" i="9"/>
  <c r="U25" i="9"/>
  <c r="X25" i="9"/>
  <c r="Y25" i="9"/>
  <c r="AA24" i="9"/>
  <c r="U24" i="9"/>
  <c r="X24" i="9"/>
  <c r="Y24" i="9"/>
  <c r="AA23" i="9"/>
  <c r="U23" i="9"/>
  <c r="X23" i="9"/>
  <c r="Y23" i="9"/>
  <c r="AA22" i="9"/>
  <c r="U22" i="9"/>
  <c r="V22" i="9" s="1"/>
  <c r="X22" i="9"/>
  <c r="Y22" i="9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AB39" i="10" s="1"/>
  <c r="AA38" i="10"/>
  <c r="U38" i="10"/>
  <c r="U39" i="10" s="1"/>
  <c r="AA37" i="10"/>
  <c r="U37" i="10"/>
  <c r="X37" i="10"/>
  <c r="Y37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AA41" i="10"/>
  <c r="U41" i="10"/>
  <c r="AA40" i="10"/>
  <c r="U40" i="10"/>
  <c r="U42" i="10" s="1"/>
  <c r="X40" i="10"/>
  <c r="Y40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AB51" i="10" s="1"/>
  <c r="AA50" i="10"/>
  <c r="U50" i="10"/>
  <c r="U51" i="10" s="1"/>
  <c r="AA49" i="10"/>
  <c r="U49" i="10"/>
  <c r="X49" i="10"/>
  <c r="Y49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AA53" i="10"/>
  <c r="U53" i="10"/>
  <c r="AA52" i="10"/>
  <c r="U52" i="10"/>
  <c r="X52" i="10"/>
  <c r="Y52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AB21" i="10" s="1"/>
  <c r="AA20" i="10"/>
  <c r="U20" i="10"/>
  <c r="AA19" i="10"/>
  <c r="U19" i="10"/>
  <c r="X19" i="10"/>
  <c r="Y19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AA23" i="10"/>
  <c r="U23" i="10"/>
  <c r="AA22" i="10"/>
  <c r="U22" i="10"/>
  <c r="X22" i="10"/>
  <c r="Y22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AB75" i="10" s="1"/>
  <c r="AA74" i="10"/>
  <c r="U74" i="10"/>
  <c r="U75" i="10" s="1"/>
  <c r="AA73" i="10"/>
  <c r="U73" i="10"/>
  <c r="X73" i="10"/>
  <c r="Y73" i="10"/>
  <c r="U51" i="7"/>
  <c r="U54" i="7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AA70" i="9"/>
  <c r="U70" i="9"/>
  <c r="X70" i="9"/>
  <c r="Y70" i="9"/>
  <c r="AA69" i="9"/>
  <c r="U69" i="9"/>
  <c r="X69" i="9"/>
  <c r="Y69" i="9"/>
  <c r="AA68" i="9"/>
  <c r="U68" i="9"/>
  <c r="X68" i="9"/>
  <c r="Y68" i="9"/>
  <c r="AA67" i="9"/>
  <c r="U67" i="9"/>
  <c r="X67" i="9"/>
  <c r="Y67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AA65" i="9"/>
  <c r="U65" i="9"/>
  <c r="X65" i="9"/>
  <c r="Y65" i="9"/>
  <c r="AA64" i="9"/>
  <c r="U64" i="9"/>
  <c r="X64" i="9"/>
  <c r="Y64" i="9"/>
  <c r="AA63" i="9"/>
  <c r="U63" i="9"/>
  <c r="X63" i="9"/>
  <c r="Y63" i="9"/>
  <c r="AA62" i="9"/>
  <c r="U62" i="9"/>
  <c r="X62" i="9"/>
  <c r="Y62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AB61" i="9" s="1"/>
  <c r="AA60" i="9"/>
  <c r="U60" i="9"/>
  <c r="X60" i="9"/>
  <c r="Y60" i="9"/>
  <c r="AA59" i="9"/>
  <c r="U59" i="9"/>
  <c r="X59" i="9"/>
  <c r="Y59" i="9"/>
  <c r="AA58" i="9"/>
  <c r="U58" i="9"/>
  <c r="X58" i="9"/>
  <c r="Y58" i="9"/>
  <c r="AA57" i="9"/>
  <c r="U57" i="9"/>
  <c r="X57" i="9"/>
  <c r="Y57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AB56" i="9" s="1"/>
  <c r="AA55" i="9"/>
  <c r="U55" i="9"/>
  <c r="X55" i="9"/>
  <c r="Y55" i="9"/>
  <c r="AA54" i="9"/>
  <c r="U54" i="9"/>
  <c r="X54" i="9"/>
  <c r="Y54" i="9"/>
  <c r="AA53" i="9"/>
  <c r="U53" i="9"/>
  <c r="X53" i="9"/>
  <c r="Y53" i="9"/>
  <c r="AA52" i="9"/>
  <c r="U52" i="9"/>
  <c r="X52" i="9"/>
  <c r="Y52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AB51" i="9" s="1"/>
  <c r="AA50" i="9"/>
  <c r="U50" i="9"/>
  <c r="X50" i="9"/>
  <c r="Y50" i="9"/>
  <c r="AA49" i="9"/>
  <c r="U49" i="9"/>
  <c r="X49" i="9"/>
  <c r="Y49" i="9"/>
  <c r="AA48" i="9"/>
  <c r="U48" i="9"/>
  <c r="X48" i="9"/>
  <c r="Y48" i="9"/>
  <c r="AA47" i="9"/>
  <c r="U47" i="9"/>
  <c r="X47" i="9"/>
  <c r="Y47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AB46" i="9" s="1"/>
  <c r="AA45" i="9"/>
  <c r="U45" i="9"/>
  <c r="X45" i="9"/>
  <c r="Y45" i="9"/>
  <c r="AA44" i="9"/>
  <c r="U44" i="9"/>
  <c r="X44" i="9"/>
  <c r="Y44" i="9"/>
  <c r="AA43" i="9"/>
  <c r="U43" i="9"/>
  <c r="X43" i="9"/>
  <c r="Y43" i="9"/>
  <c r="AA42" i="9"/>
  <c r="U42" i="9"/>
  <c r="V42" i="9" s="1"/>
  <c r="X42" i="9"/>
  <c r="Y42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AB41" i="9" s="1"/>
  <c r="AA40" i="9"/>
  <c r="U40" i="9"/>
  <c r="X40" i="9"/>
  <c r="Y40" i="9"/>
  <c r="AA39" i="9"/>
  <c r="U39" i="9"/>
  <c r="X39" i="9"/>
  <c r="Y39" i="9"/>
  <c r="AA38" i="9"/>
  <c r="U38" i="9"/>
  <c r="X38" i="9"/>
  <c r="Y38" i="9"/>
  <c r="AA37" i="9"/>
  <c r="U37" i="9"/>
  <c r="X37" i="9"/>
  <c r="Y37" i="9"/>
  <c r="T36" i="9"/>
  <c r="S36" i="9"/>
  <c r="R36" i="9"/>
  <c r="X36" i="9" s="1"/>
  <c r="Y36" i="9" s="1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AB36" i="9" s="1"/>
  <c r="AA35" i="9"/>
  <c r="U35" i="9"/>
  <c r="X35" i="9"/>
  <c r="Y35" i="9"/>
  <c r="AA34" i="9"/>
  <c r="U34" i="9"/>
  <c r="X34" i="9"/>
  <c r="Y34" i="9"/>
  <c r="AA33" i="9"/>
  <c r="U33" i="9"/>
  <c r="X33" i="9"/>
  <c r="Y33" i="9"/>
  <c r="AA32" i="9"/>
  <c r="U32" i="9"/>
  <c r="V32" i="9" s="1"/>
  <c r="X32" i="9"/>
  <c r="Y32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AB31" i="9" s="1"/>
  <c r="AA30" i="9"/>
  <c r="U30" i="9"/>
  <c r="X30" i="9"/>
  <c r="Y30" i="9"/>
  <c r="AA29" i="9"/>
  <c r="U29" i="9"/>
  <c r="X29" i="9"/>
  <c r="Y29" i="9"/>
  <c r="AA28" i="9"/>
  <c r="U28" i="9"/>
  <c r="X28" i="9"/>
  <c r="Y28" i="9"/>
  <c r="AA27" i="9"/>
  <c r="U27" i="9"/>
  <c r="X27" i="9"/>
  <c r="Y27" i="9"/>
  <c r="T21" i="9"/>
  <c r="S21" i="9"/>
  <c r="R21" i="9"/>
  <c r="X21" i="9" s="1"/>
  <c r="Y21" i="9" s="1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AB21" i="9" s="1"/>
  <c r="AA20" i="9"/>
  <c r="U20" i="9"/>
  <c r="X20" i="9"/>
  <c r="Y20" i="9"/>
  <c r="AA19" i="9"/>
  <c r="U19" i="9"/>
  <c r="X19" i="9"/>
  <c r="Y19" i="9"/>
  <c r="AA18" i="9"/>
  <c r="U18" i="9"/>
  <c r="X18" i="9"/>
  <c r="Y18" i="9"/>
  <c r="AA17" i="9"/>
  <c r="U17" i="9"/>
  <c r="V17" i="9" s="1"/>
  <c r="X17" i="9"/>
  <c r="Y17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AB16" i="9" s="1"/>
  <c r="AA15" i="9"/>
  <c r="U15" i="9"/>
  <c r="X15" i="9"/>
  <c r="Y15" i="9"/>
  <c r="AA14" i="9"/>
  <c r="U14" i="9"/>
  <c r="X14" i="9"/>
  <c r="Y14" i="9"/>
  <c r="AA13" i="9"/>
  <c r="U13" i="9"/>
  <c r="X13" i="9"/>
  <c r="Y13" i="9"/>
  <c r="AA12" i="9"/>
  <c r="U12" i="9"/>
  <c r="X12" i="9"/>
  <c r="Y12" i="9"/>
  <c r="T11" i="9"/>
  <c r="S11" i="9"/>
  <c r="R11" i="9"/>
  <c r="X11" i="9" s="1"/>
  <c r="Y11" i="9" s="1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AB11" i="9" s="1"/>
  <c r="AA10" i="9"/>
  <c r="U10" i="9"/>
  <c r="X10" i="9"/>
  <c r="Y10" i="9"/>
  <c r="AA9" i="9"/>
  <c r="U9" i="9"/>
  <c r="X9" i="9"/>
  <c r="Y9" i="9"/>
  <c r="AA8" i="9"/>
  <c r="U8" i="9"/>
  <c r="X8" i="9"/>
  <c r="Y8" i="9"/>
  <c r="AA7" i="9"/>
  <c r="U7" i="9"/>
  <c r="X7" i="9"/>
  <c r="Y7" i="9"/>
  <c r="X47" i="10"/>
  <c r="Y47" i="10"/>
  <c r="X29" i="10"/>
  <c r="Y29" i="10"/>
  <c r="AA77" i="10"/>
  <c r="U77" i="10"/>
  <c r="V76" i="10" s="1"/>
  <c r="AA76" i="10"/>
  <c r="U76" i="10"/>
  <c r="AA71" i="10"/>
  <c r="U71" i="10"/>
  <c r="V70" i="10" s="1"/>
  <c r="AA70" i="10"/>
  <c r="U70" i="10"/>
  <c r="AA68" i="10"/>
  <c r="U68" i="10"/>
  <c r="U69" i="10" s="1"/>
  <c r="AA67" i="10"/>
  <c r="U67" i="10"/>
  <c r="AA44" i="10"/>
  <c r="U44" i="10"/>
  <c r="U45" i="10" s="1"/>
  <c r="AA43" i="10"/>
  <c r="U43" i="10"/>
  <c r="AA47" i="10"/>
  <c r="U47" i="10"/>
  <c r="U48" i="10" s="1"/>
  <c r="AA46" i="10"/>
  <c r="U46" i="10"/>
  <c r="AA56" i="10"/>
  <c r="U56" i="10"/>
  <c r="AA55" i="10"/>
  <c r="U55" i="10"/>
  <c r="AA65" i="10"/>
  <c r="U65" i="10"/>
  <c r="V64" i="10" s="1"/>
  <c r="AA64" i="10"/>
  <c r="U64" i="10"/>
  <c r="AA26" i="10"/>
  <c r="U26" i="10"/>
  <c r="U27" i="10" s="1"/>
  <c r="AA25" i="10"/>
  <c r="U25" i="10"/>
  <c r="AA29" i="10"/>
  <c r="U29" i="10"/>
  <c r="U30" i="10" s="1"/>
  <c r="AA28" i="10"/>
  <c r="U28" i="10"/>
  <c r="AA59" i="10"/>
  <c r="U59" i="10"/>
  <c r="V58" i="10" s="1"/>
  <c r="AA58" i="10"/>
  <c r="U58" i="10"/>
  <c r="AA62" i="10"/>
  <c r="U62" i="10"/>
  <c r="V61" i="10" s="1"/>
  <c r="AA61" i="10"/>
  <c r="U61" i="10"/>
  <c r="AA32" i="10"/>
  <c r="U32" i="10"/>
  <c r="V31" i="10" s="1"/>
  <c r="AA31" i="10"/>
  <c r="U31" i="10"/>
  <c r="AA35" i="10"/>
  <c r="U35" i="10"/>
  <c r="V34" i="10" s="1"/>
  <c r="AA34" i="10"/>
  <c r="U34" i="10"/>
  <c r="AA8" i="10"/>
  <c r="U8" i="10"/>
  <c r="V7" i="10" s="1"/>
  <c r="AA7" i="10"/>
  <c r="U7" i="10"/>
  <c r="AA11" i="10"/>
  <c r="U11" i="10"/>
  <c r="V10" i="10" s="1"/>
  <c r="AA10" i="10"/>
  <c r="U10" i="10"/>
  <c r="AA17" i="10"/>
  <c r="U17" i="10"/>
  <c r="V16" i="10" s="1"/>
  <c r="AA16" i="10"/>
  <c r="U16" i="10"/>
  <c r="AA13" i="10"/>
  <c r="U13" i="10"/>
  <c r="U15" i="10" s="1"/>
  <c r="AA14" i="10"/>
  <c r="U14" i="10"/>
  <c r="H15" i="10"/>
  <c r="U38" i="7"/>
  <c r="U42" i="7"/>
  <c r="U44" i="7"/>
  <c r="U46" i="7"/>
  <c r="U31" i="7"/>
  <c r="U32" i="7"/>
  <c r="U35" i="7"/>
  <c r="X17" i="7"/>
  <c r="Y17" i="7"/>
  <c r="U7" i="7"/>
  <c r="U55" i="7"/>
  <c r="U11" i="7"/>
  <c r="U14" i="7"/>
  <c r="U18" i="7"/>
  <c r="U19" i="7"/>
  <c r="U22" i="7"/>
  <c r="U23" i="7"/>
  <c r="U27" i="7"/>
  <c r="U5" i="7"/>
  <c r="T57" i="10"/>
  <c r="X77" i="10"/>
  <c r="Y77" i="10"/>
  <c r="X27" i="7"/>
  <c r="Y27" i="7" s="1"/>
  <c r="X26" i="7"/>
  <c r="Y26" i="7"/>
  <c r="X25" i="7"/>
  <c r="Y25" i="7" s="1"/>
  <c r="X24" i="7"/>
  <c r="Y24" i="7"/>
  <c r="X15" i="7"/>
  <c r="Y15" i="7" s="1"/>
  <c r="X16" i="7"/>
  <c r="Y16" i="7"/>
  <c r="T78" i="10"/>
  <c r="S78" i="10"/>
  <c r="R78" i="10"/>
  <c r="X78" i="10" s="1"/>
  <c r="Y78" i="10" s="1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AB78" i="10" s="1"/>
  <c r="X76" i="10"/>
  <c r="Y76" i="10" s="1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AB72" i="10" s="1"/>
  <c r="X70" i="10"/>
  <c r="Y70" i="10"/>
  <c r="T69" i="10"/>
  <c r="S69" i="10"/>
  <c r="R69" i="10"/>
  <c r="X69" i="10" s="1"/>
  <c r="Y69" i="10" s="1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AB69" i="10" s="1"/>
  <c r="X67" i="10"/>
  <c r="Y67" i="10" s="1"/>
  <c r="T18" i="10"/>
  <c r="X59" i="10"/>
  <c r="Y59" i="10"/>
  <c r="S36" i="10"/>
  <c r="X35" i="10"/>
  <c r="Y35" i="10"/>
  <c r="F9" i="10"/>
  <c r="X8" i="10"/>
  <c r="Y8" i="10"/>
  <c r="X26" i="10"/>
  <c r="Y26" i="10"/>
  <c r="P15" i="10"/>
  <c r="F57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X45" i="10" s="1"/>
  <c r="Y45" i="10" s="1"/>
  <c r="S45" i="10"/>
  <c r="T45" i="10"/>
  <c r="X43" i="10"/>
  <c r="Y43" i="10"/>
  <c r="E48" i="10"/>
  <c r="AB48" i="10" s="1"/>
  <c r="F48" i="10"/>
  <c r="G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X46" i="10"/>
  <c r="Y46" i="10"/>
  <c r="X23" i="7"/>
  <c r="Y23" i="7"/>
  <c r="X22" i="7"/>
  <c r="Y22" i="7"/>
  <c r="X21" i="7"/>
  <c r="Y21" i="7"/>
  <c r="X20" i="7"/>
  <c r="Y20" i="7"/>
  <c r="X19" i="7"/>
  <c r="Y19" i="7"/>
  <c r="X18" i="7"/>
  <c r="Y18" i="7"/>
  <c r="X56" i="10"/>
  <c r="Y56" i="10"/>
  <c r="X11" i="10"/>
  <c r="Y11" i="10"/>
  <c r="X13" i="10"/>
  <c r="Y13" i="10"/>
  <c r="E15" i="10"/>
  <c r="AB15" i="10" s="1"/>
  <c r="F15" i="10"/>
  <c r="G15" i="10"/>
  <c r="I15" i="10"/>
  <c r="J15" i="10"/>
  <c r="K15" i="10"/>
  <c r="L15" i="10"/>
  <c r="M15" i="10"/>
  <c r="N15" i="10"/>
  <c r="O15" i="10"/>
  <c r="Q15" i="10"/>
  <c r="R15" i="10"/>
  <c r="S15" i="10"/>
  <c r="T15" i="10"/>
  <c r="X16" i="10"/>
  <c r="Y16" i="10"/>
  <c r="E18" i="10"/>
  <c r="AB18" i="10" s="1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X10" i="10"/>
  <c r="Y10" i="10" s="1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X12" i="10" s="1"/>
  <c r="Y12" i="10" s="1"/>
  <c r="T12" i="10"/>
  <c r="X7" i="10"/>
  <c r="Y7" i="10"/>
  <c r="E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X34" i="10"/>
  <c r="Y34" i="10"/>
  <c r="E36" i="10"/>
  <c r="AB36" i="10" s="1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T36" i="10"/>
  <c r="X31" i="10"/>
  <c r="Y31" i="10" s="1"/>
  <c r="E33" i="10"/>
  <c r="AB33" i="10" s="1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X33" i="10" s="1"/>
  <c r="T33" i="10"/>
  <c r="X61" i="10"/>
  <c r="Y61" i="10"/>
  <c r="E63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X58" i="10"/>
  <c r="Y58" i="10" s="1"/>
  <c r="E60" i="10"/>
  <c r="AB60" i="10" s="1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X60" i="10" s="1"/>
  <c r="T60" i="10"/>
  <c r="E30" i="10"/>
  <c r="AB30" i="10" s="1"/>
  <c r="F30" i="10"/>
  <c r="G30" i="10"/>
  <c r="H30" i="10"/>
  <c r="I30" i="10"/>
  <c r="J30" i="10"/>
  <c r="K30" i="10"/>
  <c r="L30" i="10"/>
  <c r="M30" i="10"/>
  <c r="N30" i="10"/>
  <c r="O30" i="10"/>
  <c r="Q30" i="10"/>
  <c r="R30" i="10"/>
  <c r="S30" i="10"/>
  <c r="T30" i="10"/>
  <c r="X25" i="10"/>
  <c r="Y25" i="10"/>
  <c r="E27" i="10"/>
  <c r="AB27" i="10" s="1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X64" i="10"/>
  <c r="Y64" i="10"/>
  <c r="E66" i="10"/>
  <c r="AB66" i="10" s="1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X66" i="10" s="1"/>
  <c r="Y66" i="10" s="1"/>
  <c r="S66" i="10"/>
  <c r="T66" i="10"/>
  <c r="X55" i="10"/>
  <c r="Y55" i="10"/>
  <c r="E57" i="10"/>
  <c r="AB57" i="10" s="1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X5" i="7"/>
  <c r="Y5" i="7"/>
  <c r="X6" i="7"/>
  <c r="Y6" i="7"/>
  <c r="X7" i="7"/>
  <c r="Y7" i="7"/>
  <c r="X8" i="7"/>
  <c r="Y8" i="7"/>
  <c r="X9" i="7"/>
  <c r="Y9" i="7"/>
  <c r="X10" i="7"/>
  <c r="Y10" i="7"/>
  <c r="X12" i="7"/>
  <c r="Y12" i="7"/>
  <c r="X13" i="7"/>
  <c r="Y13" i="7"/>
  <c r="X14" i="7"/>
  <c r="Y14" i="7"/>
  <c r="X28" i="10"/>
  <c r="Y28" i="10"/>
  <c r="P30" i="10"/>
  <c r="X11" i="7"/>
  <c r="Y11" i="7"/>
  <c r="V40" i="10"/>
  <c r="U10" i="7"/>
  <c r="U58" i="7"/>
  <c r="U43" i="7"/>
  <c r="U39" i="7"/>
  <c r="U30" i="7"/>
  <c r="U6" i="7"/>
  <c r="U47" i="7"/>
  <c r="U34" i="7"/>
  <c r="V37" i="10"/>
  <c r="U54" i="10"/>
  <c r="X21" i="10"/>
  <c r="Y21" i="10" s="1"/>
  <c r="U78" i="10"/>
  <c r="U72" i="10"/>
  <c r="V46" i="10"/>
  <c r="X57" i="10"/>
  <c r="Y57" i="10" s="1"/>
  <c r="X27" i="10"/>
  <c r="Y27" i="10" s="1"/>
  <c r="Y60" i="10"/>
  <c r="Y33" i="10"/>
  <c r="U9" i="10"/>
  <c r="U18" i="10"/>
  <c r="X18" i="10"/>
  <c r="Y18" i="10" s="1"/>
  <c r="V49" i="10"/>
  <c r="V52" i="10"/>
  <c r="V73" i="10"/>
  <c r="X15" i="10"/>
  <c r="Y15" i="10" s="1"/>
  <c r="X51" i="9"/>
  <c r="Y51" i="9" s="1"/>
  <c r="X46" i="9"/>
  <c r="Y46" i="9"/>
  <c r="U16" i="9"/>
  <c r="V12" i="9"/>
  <c r="V52" i="9"/>
  <c r="U56" i="9"/>
  <c r="V62" i="9"/>
  <c r="U66" i="9"/>
  <c r="U71" i="9"/>
  <c r="V67" i="9"/>
  <c r="X16" i="9"/>
  <c r="Y16" i="9" s="1"/>
  <c r="X31" i="9"/>
  <c r="Y31" i="9"/>
  <c r="X56" i="9"/>
  <c r="Y56" i="9" s="1"/>
  <c r="U26" i="9"/>
  <c r="U21" i="9"/>
  <c r="U31" i="9"/>
  <c r="V27" i="9"/>
  <c r="U36" i="9"/>
  <c r="U41" i="9"/>
  <c r="V37" i="9"/>
  <c r="U46" i="9"/>
  <c r="AB66" i="9" l="1"/>
  <c r="X66" i="9"/>
  <c r="Y66" i="9" s="1"/>
  <c r="AB45" i="10"/>
  <c r="V55" i="10"/>
  <c r="U57" i="10"/>
  <c r="V13" i="10"/>
  <c r="V43" i="10"/>
  <c r="X63" i="10"/>
  <c r="Y63" i="10" s="1"/>
  <c r="AB63" i="10"/>
  <c r="X48" i="10"/>
  <c r="Y48" i="10" s="1"/>
  <c r="X41" i="9"/>
  <c r="Y41" i="9" s="1"/>
  <c r="V47" i="9"/>
  <c r="U51" i="9"/>
  <c r="V57" i="9"/>
  <c r="U61" i="9"/>
  <c r="X75" i="10"/>
  <c r="Y75" i="10" s="1"/>
  <c r="U24" i="10"/>
  <c r="V22" i="10"/>
  <c r="AB24" i="10"/>
  <c r="X24" i="10"/>
  <c r="Y24" i="10" s="1"/>
  <c r="U21" i="10"/>
  <c r="V19" i="10"/>
  <c r="AB54" i="10"/>
  <c r="X54" i="10"/>
  <c r="Y54" i="10" s="1"/>
  <c r="X51" i="10"/>
  <c r="Y51" i="10" s="1"/>
  <c r="AB42" i="10"/>
  <c r="X42" i="10"/>
  <c r="Y42" i="10" s="1"/>
  <c r="X39" i="10"/>
  <c r="Y39" i="10" s="1"/>
  <c r="AB71" i="9"/>
  <c r="X71" i="9"/>
  <c r="Y71" i="9" s="1"/>
  <c r="X36" i="10"/>
  <c r="Y36" i="10" s="1"/>
  <c r="X9" i="10"/>
  <c r="Y9" i="10" s="1"/>
  <c r="AB9" i="10"/>
  <c r="V7" i="9"/>
  <c r="U11" i="9"/>
  <c r="X61" i="9"/>
  <c r="Y61" i="9" s="1"/>
  <c r="U12" i="10"/>
  <c r="U66" i="10"/>
  <c r="V67" i="10"/>
  <c r="X30" i="10"/>
  <c r="Y30" i="10" s="1"/>
  <c r="AB12" i="10"/>
  <c r="X72" i="10"/>
  <c r="Y72" i="10" s="1"/>
  <c r="U36" i="10"/>
  <c r="U33" i="10"/>
  <c r="U63" i="10"/>
  <c r="U60" i="10"/>
  <c r="V28" i="10"/>
  <c r="V25" i="10"/>
</calcChain>
</file>

<file path=xl/sharedStrings.xml><?xml version="1.0" encoding="utf-8"?>
<sst xmlns="http://schemas.openxmlformats.org/spreadsheetml/2006/main" count="1140" uniqueCount="81">
  <si>
    <t>RNA</t>
  </si>
  <si>
    <t xml:space="preserve"> </t>
  </si>
  <si>
    <t>CONCORRENTE</t>
  </si>
  <si>
    <t>Bollende</t>
  </si>
  <si>
    <t>Rollende</t>
  </si>
  <si>
    <t>Knorr</t>
  </si>
  <si>
    <t>Stalltonen</t>
  </si>
  <si>
    <t>Fluiten</t>
  </si>
  <si>
    <t>Bellen</t>
  </si>
  <si>
    <t>Belrol</t>
  </si>
  <si>
    <t>Fluitenroll</t>
  </si>
  <si>
    <t>Tjokken</t>
  </si>
  <si>
    <t>Schokeln</t>
  </si>
  <si>
    <t>Difetti</t>
  </si>
  <si>
    <t>TOTALE</t>
  </si>
  <si>
    <t>armonia</t>
  </si>
  <si>
    <t>TOTALE STAMM</t>
  </si>
  <si>
    <t>TOT.</t>
  </si>
  <si>
    <t>anello</t>
  </si>
  <si>
    <t>MARSON ERNESTO</t>
  </si>
  <si>
    <t>PIANI GIUSEPPE</t>
  </si>
  <si>
    <t>FANTINELLO ALFREDO</t>
  </si>
  <si>
    <t>3° CLASS.</t>
  </si>
  <si>
    <t>1° CLASS.</t>
  </si>
  <si>
    <t>2° CLASS.</t>
  </si>
  <si>
    <t>N.gabbia</t>
  </si>
  <si>
    <t>n. stamm</t>
  </si>
  <si>
    <t>LT85</t>
  </si>
  <si>
    <t>779X</t>
  </si>
  <si>
    <t>TOTALE COPPIA</t>
  </si>
  <si>
    <t>VIVAN ARMANDO</t>
  </si>
  <si>
    <t>06FA</t>
  </si>
  <si>
    <t>-</t>
  </si>
  <si>
    <t>Klokkende</t>
  </si>
  <si>
    <t>Z648</t>
  </si>
  <si>
    <t>MERLO LUCA</t>
  </si>
  <si>
    <t>91ZV</t>
  </si>
  <si>
    <t>Impressione</t>
  </si>
  <si>
    <t>Woutes</t>
  </si>
  <si>
    <t>09NZ</t>
  </si>
  <si>
    <t>NASKA FLORJAN</t>
  </si>
  <si>
    <t>19TL</t>
  </si>
  <si>
    <t>ER91</t>
  </si>
  <si>
    <t>MABILIA GIULIANO</t>
  </si>
  <si>
    <t>EW88</t>
  </si>
  <si>
    <t>PATTARO FIORENZO</t>
  </si>
  <si>
    <t>17XD</t>
  </si>
  <si>
    <t>CLASSIFICA MALINOIS SINGOLI NOVELLI  -  ODERZO 2018</t>
  </si>
  <si>
    <t>CLASSIFICA MALINOIS STAMM NOVELLI  -  ODERZO 2018</t>
  </si>
  <si>
    <t>CLASSIFICA MALINOIS COPPIE NOVELLI  -  ODERZO 2018</t>
  </si>
  <si>
    <t>MARSON GIANLUCA</t>
  </si>
  <si>
    <t>03WH</t>
  </si>
  <si>
    <t>MASO FEDERICO</t>
  </si>
  <si>
    <t>45HS</t>
  </si>
  <si>
    <t>STEFANUTTO DANTE</t>
  </si>
  <si>
    <t>93PW</t>
  </si>
  <si>
    <t>URBAN GIANNI</t>
  </si>
  <si>
    <t>536D</t>
  </si>
  <si>
    <t>BINI DONATO</t>
  </si>
  <si>
    <t>56WB</t>
  </si>
  <si>
    <t>CUTTINI ROLANDO</t>
  </si>
  <si>
    <t>SD62</t>
  </si>
  <si>
    <t>SCARAVETTI MAURIZIO</t>
  </si>
  <si>
    <t>509E</t>
  </si>
  <si>
    <t>BERTONI GIOVANNI</t>
  </si>
  <si>
    <t xml:space="preserve">CAMPIONE RAZZA </t>
  </si>
  <si>
    <t>MABILIA Giuliano</t>
  </si>
  <si>
    <t>MIGLIOR GRUPPO DI 20 SOGGETTI</t>
  </si>
  <si>
    <t>punti</t>
  </si>
  <si>
    <t>MIGLIOR GRUPPO 10 SOGGETTI SINGOLI</t>
  </si>
  <si>
    <t>PATTARO Fiorenzo</t>
  </si>
  <si>
    <t>MIGLIOR GRUPPO 6 SOGGETTI SINGOLI</t>
  </si>
  <si>
    <t>NASKA Florian</t>
  </si>
  <si>
    <t>2°</t>
  </si>
  <si>
    <t>MIGLIORI 2 STAMM</t>
  </si>
  <si>
    <t>MIGLIORI 2 COPPIE</t>
  </si>
  <si>
    <t>MIGLIORE KLOKKENDE</t>
  </si>
  <si>
    <t>MIGLIORI SUONI D'ACQUA</t>
  </si>
  <si>
    <t>SUONI D'ACQUA</t>
  </si>
  <si>
    <t>FLAUTI+METALLICI</t>
  </si>
  <si>
    <t>MIGLIORI FLAUTI/METALLICI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</si>
</sst>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Helv"/>
    </font>
    <font>
      <b/>
      <sz val="12"/>
      <color indexed="10"/>
      <name val="Arial"/>
      <family val="2"/>
    </font>
    <font>
      <b/>
      <sz val="11"/>
      <color indexed="4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8"/>
      <color indexed="4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0625"/>
    </fill>
  </fills>
  <borders count="54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5" fillId="0" borderId="0" xfId="1" applyFont="1"/>
    <xf numFmtId="0" fontId="5" fillId="0" borderId="1" xfId="1" applyFont="1" applyBorder="1" applyAlignment="1" applyProtection="1">
      <alignment horizontal="center" vertical="center"/>
      <protection locked="0"/>
    </xf>
    <xf numFmtId="1" fontId="5" fillId="0" borderId="2" xfId="1" applyNumberFormat="1" applyFont="1" applyBorder="1" applyAlignment="1" applyProtection="1">
      <alignment horizontal="center" vertical="center"/>
      <protection locked="0"/>
    </xf>
    <xf numFmtId="1" fontId="5" fillId="0" borderId="3" xfId="1" applyNumberFormat="1" applyFont="1" applyBorder="1" applyAlignment="1" applyProtection="1">
      <alignment horizontal="center" vertical="center"/>
      <protection locked="0"/>
    </xf>
    <xf numFmtId="1" fontId="5" fillId="0" borderId="4" xfId="1" applyNumberFormat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1" fontId="4" fillId="0" borderId="4" xfId="1" applyNumberFormat="1" applyFont="1" applyBorder="1" applyAlignment="1" applyProtection="1">
      <alignment horizontal="center" vertical="center"/>
    </xf>
    <xf numFmtId="1" fontId="4" fillId="0" borderId="3" xfId="1" applyNumberFormat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1" fontId="4" fillId="2" borderId="7" xfId="1" applyNumberFormat="1" applyFont="1" applyFill="1" applyBorder="1" applyAlignment="1" applyProtection="1">
      <alignment horizontal="center" vertical="center"/>
    </xf>
    <xf numFmtId="0" fontId="4" fillId="2" borderId="8" xfId="1" applyFont="1" applyFill="1" applyBorder="1" applyAlignment="1" applyProtection="1">
      <alignment horizontal="center" vertical="center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7" xfId="1" applyFont="1" applyFill="1" applyBorder="1" applyAlignment="1" applyProtection="1">
      <alignment horizontal="center" vertical="center"/>
    </xf>
    <xf numFmtId="1" fontId="7" fillId="2" borderId="10" xfId="1" applyNumberFormat="1" applyFont="1" applyFill="1" applyBorder="1" applyAlignment="1" applyProtection="1">
      <alignment horizontal="center" vertical="center"/>
      <protection locked="0"/>
    </xf>
    <xf numFmtId="0" fontId="2" fillId="3" borderId="11" xfId="1" applyFont="1" applyFill="1" applyBorder="1" applyAlignment="1">
      <alignment vertical="center"/>
    </xf>
    <xf numFmtId="0" fontId="2" fillId="3" borderId="12" xfId="1" applyFont="1" applyFill="1" applyBorder="1" applyAlignment="1">
      <alignment horizontal="center" textRotation="90"/>
    </xf>
    <xf numFmtId="0" fontId="2" fillId="3" borderId="13" xfId="1" applyFont="1" applyFill="1" applyBorder="1" applyAlignment="1">
      <alignment horizontal="center" textRotation="90"/>
    </xf>
    <xf numFmtId="0" fontId="2" fillId="3" borderId="14" xfId="1" applyFont="1" applyFill="1" applyBorder="1" applyAlignment="1">
      <alignment textRotation="90"/>
    </xf>
    <xf numFmtId="0" fontId="2" fillId="3" borderId="14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textRotation="90"/>
    </xf>
    <xf numFmtId="0" fontId="5" fillId="0" borderId="2" xfId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3" fillId="2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vertical="center"/>
    </xf>
    <xf numFmtId="0" fontId="3" fillId="2" borderId="19" xfId="1" applyFont="1" applyFill="1" applyBorder="1" applyAlignment="1" applyProtection="1">
      <alignment horizontal="center" vertical="center" wrapText="1"/>
      <protection locked="0"/>
    </xf>
    <xf numFmtId="0" fontId="3" fillId="2" borderId="16" xfId="1" applyFont="1" applyFill="1" applyBorder="1" applyAlignment="1" applyProtection="1">
      <alignment horizontal="center" vertical="center" wrapText="1"/>
      <protection locked="0"/>
    </xf>
    <xf numFmtId="0" fontId="2" fillId="3" borderId="20" xfId="1" applyFont="1" applyFill="1" applyBorder="1" applyAlignment="1">
      <alignment horizontal="center" vertical="center" textRotation="90"/>
    </xf>
    <xf numFmtId="0" fontId="3" fillId="2" borderId="17" xfId="1" applyFont="1" applyFill="1" applyBorder="1" applyAlignment="1" applyProtection="1">
      <alignment horizontal="center" vertical="center" wrapText="1"/>
      <protection locked="0"/>
    </xf>
    <xf numFmtId="1" fontId="5" fillId="2" borderId="9" xfId="1" applyNumberFormat="1" applyFont="1" applyFill="1" applyBorder="1" applyAlignment="1" applyProtection="1">
      <alignment horizontal="center" vertical="center"/>
    </xf>
    <xf numFmtId="1" fontId="5" fillId="0" borderId="1" xfId="1" applyNumberFormat="1" applyFont="1" applyBorder="1" applyAlignment="1" applyProtection="1">
      <alignment horizontal="center" vertical="center"/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0" fontId="9" fillId="0" borderId="0" xfId="1" applyFont="1"/>
    <xf numFmtId="0" fontId="9" fillId="0" borderId="0" xfId="1" applyFont="1" applyBorder="1"/>
    <xf numFmtId="0" fontId="11" fillId="0" borderId="0" xfId="1" applyFont="1" applyFill="1" applyAlignment="1">
      <alignment horizontal="center" textRotation="90"/>
    </xf>
    <xf numFmtId="0" fontId="9" fillId="0" borderId="0" xfId="1" applyFont="1" applyProtection="1"/>
    <xf numFmtId="1" fontId="4" fillId="0" borderId="2" xfId="1" applyNumberFormat="1" applyFont="1" applyBorder="1" applyAlignment="1" applyProtection="1">
      <alignment horizontal="center"/>
    </xf>
    <xf numFmtId="0" fontId="11" fillId="0" borderId="0" xfId="1" applyFont="1" applyFill="1" applyAlignment="1">
      <alignment textRotation="90"/>
    </xf>
    <xf numFmtId="1" fontId="9" fillId="0" borderId="0" xfId="1" applyNumberFormat="1" applyFont="1" applyBorder="1" applyProtection="1"/>
    <xf numFmtId="0" fontId="2" fillId="3" borderId="21" xfId="1" applyFont="1" applyFill="1" applyBorder="1" applyAlignment="1">
      <alignment horizontal="center" textRotation="90"/>
    </xf>
    <xf numFmtId="0" fontId="2" fillId="3" borderId="22" xfId="1" applyFont="1" applyFill="1" applyBorder="1" applyAlignment="1">
      <alignment vertical="center"/>
    </xf>
    <xf numFmtId="0" fontId="2" fillId="3" borderId="23" xfId="1" applyFont="1" applyFill="1" applyBorder="1" applyAlignment="1">
      <alignment horizontal="center" textRotation="90"/>
    </xf>
    <xf numFmtId="0" fontId="2" fillId="3" borderId="23" xfId="1" applyFont="1" applyFill="1" applyBorder="1" applyAlignment="1">
      <alignment horizontal="center" vertical="center" wrapText="1"/>
    </xf>
    <xf numFmtId="1" fontId="7" fillId="2" borderId="24" xfId="1" applyNumberFormat="1" applyFont="1" applyFill="1" applyBorder="1" applyAlignment="1" applyProtection="1">
      <alignment horizontal="center" vertical="center"/>
      <protection locked="0"/>
    </xf>
    <xf numFmtId="0" fontId="8" fillId="0" borderId="25" xfId="1" applyFont="1" applyBorder="1" applyAlignment="1" applyProtection="1">
      <alignment horizontal="center" vertical="center" wrapText="1"/>
      <protection locked="0"/>
    </xf>
    <xf numFmtId="1" fontId="5" fillId="0" borderId="26" xfId="1" applyNumberFormat="1" applyFont="1" applyBorder="1" applyAlignment="1" applyProtection="1">
      <alignment horizontal="center" vertical="center"/>
      <protection locked="0"/>
    </xf>
    <xf numFmtId="1" fontId="5" fillId="0" borderId="27" xfId="1" applyNumberFormat="1" applyFont="1" applyBorder="1" applyAlignment="1" applyProtection="1">
      <alignment horizontal="center" vertical="center"/>
      <protection locked="0"/>
    </xf>
    <xf numFmtId="0" fontId="2" fillId="3" borderId="28" xfId="1" applyFont="1" applyFill="1" applyBorder="1" applyAlignment="1">
      <alignment horizontal="center" vertical="center" textRotation="90"/>
    </xf>
    <xf numFmtId="0" fontId="2" fillId="3" borderId="29" xfId="1" applyFont="1" applyFill="1" applyBorder="1" applyAlignment="1">
      <alignment horizontal="center" vertical="center" textRotation="90"/>
    </xf>
    <xf numFmtId="0" fontId="2" fillId="3" borderId="29" xfId="1" applyFont="1" applyFill="1" applyBorder="1" applyAlignment="1">
      <alignment horizontal="center" textRotation="90"/>
    </xf>
    <xf numFmtId="0" fontId="2" fillId="3" borderId="28" xfId="1" applyFont="1" applyFill="1" applyBorder="1" applyAlignment="1">
      <alignment horizontal="center" textRotation="9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5" fillId="0" borderId="30" xfId="1" applyFont="1" applyBorder="1" applyAlignment="1" applyProtection="1">
      <alignment horizontal="center" vertical="center"/>
      <protection locked="0"/>
    </xf>
    <xf numFmtId="1" fontId="4" fillId="0" borderId="31" xfId="1" applyNumberFormat="1" applyFont="1" applyBorder="1" applyAlignment="1" applyProtection="1">
      <alignment horizontal="center" vertical="center"/>
    </xf>
    <xf numFmtId="1" fontId="4" fillId="0" borderId="32" xfId="1" applyNumberFormat="1" applyFont="1" applyBorder="1" applyAlignment="1" applyProtection="1">
      <alignment horizontal="center" vertical="center"/>
    </xf>
    <xf numFmtId="1" fontId="7" fillId="2" borderId="33" xfId="1" applyNumberFormat="1" applyFont="1" applyFill="1" applyBorder="1" applyAlignment="1" applyProtection="1">
      <alignment horizontal="center" vertical="center"/>
    </xf>
    <xf numFmtId="1" fontId="7" fillId="2" borderId="34" xfId="1" applyNumberFormat="1" applyFont="1" applyFill="1" applyBorder="1" applyAlignment="1" applyProtection="1">
      <alignment horizontal="center" vertical="center"/>
    </xf>
    <xf numFmtId="1" fontId="7" fillId="2" borderId="35" xfId="1" applyNumberFormat="1" applyFont="1" applyFill="1" applyBorder="1" applyAlignment="1" applyProtection="1">
      <alignment horizontal="center" vertical="center"/>
    </xf>
    <xf numFmtId="0" fontId="8" fillId="0" borderId="36" xfId="1" applyFont="1" applyBorder="1" applyAlignment="1" applyProtection="1">
      <alignment vertical="center" wrapText="1"/>
      <protection locked="0"/>
    </xf>
    <xf numFmtId="0" fontId="8" fillId="0" borderId="37" xfId="1" applyFont="1" applyBorder="1" applyAlignment="1" applyProtection="1">
      <alignment vertical="center" wrapText="1"/>
      <protection locked="0"/>
    </xf>
    <xf numFmtId="0" fontId="8" fillId="0" borderId="38" xfId="1" applyFont="1" applyBorder="1" applyAlignment="1" applyProtection="1">
      <alignment vertical="center" wrapText="1"/>
      <protection locked="0"/>
    </xf>
    <xf numFmtId="0" fontId="8" fillId="0" borderId="39" xfId="1" applyFont="1" applyBorder="1" applyAlignment="1" applyProtection="1">
      <alignment horizontal="center" vertical="center" wrapText="1"/>
      <protection locked="0"/>
    </xf>
    <xf numFmtId="0" fontId="4" fillId="0" borderId="40" xfId="1" applyFont="1" applyBorder="1" applyAlignment="1" applyProtection="1">
      <alignment horizontal="center" vertical="center"/>
      <protection locked="0"/>
    </xf>
    <xf numFmtId="0" fontId="8" fillId="0" borderId="41" xfId="1" applyFont="1" applyBorder="1" applyAlignment="1" applyProtection="1">
      <alignment horizontal="center" vertical="center" wrapText="1"/>
      <protection locked="0"/>
    </xf>
    <xf numFmtId="0" fontId="4" fillId="0" borderId="42" xfId="1" applyFont="1" applyBorder="1" applyAlignment="1" applyProtection="1">
      <alignment horizontal="center" vertical="center"/>
      <protection locked="0"/>
    </xf>
    <xf numFmtId="0" fontId="8" fillId="0" borderId="43" xfId="1" applyFont="1" applyBorder="1" applyAlignment="1" applyProtection="1">
      <alignment horizontal="center" vertical="center" wrapText="1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8" fillId="0" borderId="44" xfId="1" applyFont="1" applyBorder="1" applyAlignment="1" applyProtection="1">
      <alignment horizontal="center" vertical="center" wrapText="1"/>
      <protection locked="0"/>
    </xf>
    <xf numFmtId="1" fontId="5" fillId="0" borderId="2" xfId="1" quotePrefix="1" applyNumberFormat="1" applyFont="1" applyBorder="1" applyAlignment="1" applyProtection="1">
      <alignment horizontal="center" vertical="center"/>
      <protection locked="0"/>
    </xf>
    <xf numFmtId="0" fontId="10" fillId="0" borderId="0" xfId="1" applyFont="1" applyAlignment="1"/>
    <xf numFmtId="0" fontId="9" fillId="0" borderId="0" xfId="0" applyFont="1"/>
    <xf numFmtId="1" fontId="5" fillId="0" borderId="3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Fill="1"/>
    <xf numFmtId="0" fontId="14" fillId="0" borderId="0" xfId="0" applyFont="1"/>
    <xf numFmtId="1" fontId="9" fillId="0" borderId="4" xfId="1" applyNumberFormat="1" applyFont="1" applyBorder="1"/>
    <xf numFmtId="0" fontId="12" fillId="0" borderId="0" xfId="1" applyFont="1" applyFill="1" applyAlignment="1">
      <alignment textRotation="90"/>
    </xf>
    <xf numFmtId="0" fontId="9" fillId="0" borderId="0" xfId="1" applyFont="1" applyFill="1" applyAlignment="1">
      <alignment textRotation="90"/>
    </xf>
    <xf numFmtId="0" fontId="13" fillId="0" borderId="0" xfId="1" applyFont="1" applyFill="1" applyAlignment="1">
      <alignment horizontal="center" textRotation="90"/>
    </xf>
    <xf numFmtId="1" fontId="4" fillId="0" borderId="52" xfId="1" applyNumberFormat="1" applyFont="1" applyBorder="1" applyAlignment="1" applyProtection="1">
      <alignment horizontal="center" vertical="center"/>
    </xf>
    <xf numFmtId="0" fontId="9" fillId="0" borderId="53" xfId="1" applyFont="1" applyBorder="1"/>
    <xf numFmtId="0" fontId="9" fillId="0" borderId="48" xfId="1" applyFont="1" applyBorder="1"/>
    <xf numFmtId="0" fontId="9" fillId="0" borderId="3" xfId="1" applyFont="1" applyBorder="1"/>
    <xf numFmtId="1" fontId="9" fillId="0" borderId="53" xfId="1" applyNumberFormat="1" applyFont="1" applyBorder="1"/>
    <xf numFmtId="1" fontId="9" fillId="0" borderId="48" xfId="1" applyNumberFormat="1" applyFont="1" applyBorder="1"/>
    <xf numFmtId="0" fontId="5" fillId="0" borderId="0" xfId="1" applyFont="1" applyFill="1" applyAlignment="1">
      <alignment textRotation="90"/>
    </xf>
    <xf numFmtId="0" fontId="10" fillId="0" borderId="0" xfId="1" applyFont="1" applyAlignment="1">
      <alignment horizontal="center"/>
    </xf>
    <xf numFmtId="0" fontId="3" fillId="0" borderId="45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0" borderId="47" xfId="1" applyFont="1" applyBorder="1" applyAlignment="1" applyProtection="1">
      <alignment horizontal="center" vertical="center" wrapText="1"/>
      <protection locked="0"/>
    </xf>
    <xf numFmtId="0" fontId="3" fillId="0" borderId="48" xfId="1" applyFont="1" applyBorder="1" applyAlignment="1" applyProtection="1">
      <alignment horizontal="center" vertical="center" wrapText="1"/>
      <protection locked="0"/>
    </xf>
    <xf numFmtId="0" fontId="3" fillId="0" borderId="44" xfId="1" applyFont="1" applyBorder="1" applyAlignment="1">
      <alignment horizontal="center" vertical="center" wrapText="1"/>
    </xf>
    <xf numFmtId="0" fontId="3" fillId="0" borderId="48" xfId="1" applyFont="1" applyBorder="1" applyAlignment="1">
      <alignment horizontal="center" vertical="center" wrapText="1"/>
    </xf>
    <xf numFmtId="1" fontId="5" fillId="0" borderId="47" xfId="1" applyNumberFormat="1" applyFont="1" applyBorder="1" applyAlignment="1" applyProtection="1">
      <alignment horizontal="center" vertical="center"/>
      <protection locked="0"/>
    </xf>
    <xf numFmtId="1" fontId="5" fillId="0" borderId="48" xfId="1" applyNumberFormat="1" applyFont="1" applyBorder="1" applyAlignment="1" applyProtection="1">
      <alignment horizontal="center" vertical="center"/>
      <protection locked="0"/>
    </xf>
    <xf numFmtId="1" fontId="5" fillId="0" borderId="3" xfId="1" applyNumberFormat="1" applyFont="1" applyBorder="1" applyAlignment="1" applyProtection="1">
      <alignment horizontal="center" vertical="center"/>
      <protection locked="0"/>
    </xf>
    <xf numFmtId="1" fontId="6" fillId="2" borderId="49" xfId="1" applyNumberFormat="1" applyFont="1" applyFill="1" applyBorder="1" applyAlignment="1" applyProtection="1">
      <alignment horizontal="center" vertical="center"/>
    </xf>
    <xf numFmtId="1" fontId="6" fillId="2" borderId="50" xfId="1" applyNumberFormat="1" applyFont="1" applyFill="1" applyBorder="1" applyAlignment="1" applyProtection="1">
      <alignment horizontal="center" vertical="center"/>
    </xf>
    <xf numFmtId="0" fontId="3" fillId="0" borderId="51" xfId="1" applyFont="1" applyBorder="1" applyAlignment="1" applyProtection="1">
      <alignment horizontal="center" vertical="center" wrapText="1"/>
      <protection locked="0"/>
    </xf>
  </cellXfs>
  <cellStyles count="2">
    <cellStyle name="Normale" xfId="0" builtinId="0"/>
    <cellStyle name="Normale_malinois_SING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60"/>
  <sheetViews>
    <sheetView showGridLines="0" showZeros="0" zoomScale="90" zoomScaleNormal="90" workbookViewId="0">
      <pane ySplit="4" topLeftCell="A41" activePane="bottomLeft" state="frozen"/>
      <selection activeCell="V60" sqref="A5:V60"/>
      <selection pane="bottomLeft" activeCell="A53" sqref="A53"/>
    </sheetView>
  </sheetViews>
  <sheetFormatPr defaultColWidth="9.109375" defaultRowHeight="13.2" x14ac:dyDescent="0.25"/>
  <cols>
    <col min="1" max="1" width="23.109375" style="34" customWidth="1"/>
    <col min="2" max="2" width="3.44140625" style="34" customWidth="1"/>
    <col min="3" max="3" width="5.44140625" style="34" bestFit="1" customWidth="1"/>
    <col min="4" max="4" width="4.6640625" style="34" customWidth="1"/>
    <col min="5" max="10" width="4.6640625" style="1" customWidth="1"/>
    <col min="11" max="14" width="4.6640625" style="34" customWidth="1"/>
    <col min="15" max="20" width="4.33203125" style="34" customWidth="1"/>
    <col min="21" max="21" width="6.44140625" style="34" customWidth="1"/>
    <col min="22" max="22" width="10.44140625" style="34" bestFit="1" customWidth="1"/>
    <col min="23" max="23" width="8.6640625" style="34" customWidth="1"/>
    <col min="24" max="27" width="0" style="34" hidden="1" customWidth="1"/>
    <col min="28" max="16384" width="9.109375" style="34"/>
  </cols>
  <sheetData>
    <row r="1" spans="1:29" ht="12.75" customHeight="1" x14ac:dyDescent="0.25">
      <c r="E1" s="34"/>
      <c r="F1" s="34"/>
      <c r="G1" s="34"/>
      <c r="H1" s="34"/>
      <c r="I1" s="34"/>
      <c r="J1" s="34"/>
      <c r="AB1" s="34">
        <v>0</v>
      </c>
    </row>
    <row r="2" spans="1:29" ht="20.25" customHeight="1" x14ac:dyDescent="0.4">
      <c r="A2" s="88" t="s">
        <v>47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9" s="35" customFormat="1" ht="15.75" customHeight="1" thickBot="1" x14ac:dyDescent="0.3">
      <c r="D3" s="34"/>
      <c r="E3" s="34"/>
      <c r="F3" s="34"/>
      <c r="G3" s="34"/>
    </row>
    <row r="4" spans="1:29" s="36" customFormat="1" ht="100.2" thickTop="1" thickBot="1" x14ac:dyDescent="0.3">
      <c r="A4" s="42" t="s">
        <v>2</v>
      </c>
      <c r="B4" s="49" t="s">
        <v>25</v>
      </c>
      <c r="C4" s="50" t="s">
        <v>0</v>
      </c>
      <c r="D4" s="51" t="s">
        <v>18</v>
      </c>
      <c r="E4" s="52" t="s">
        <v>33</v>
      </c>
      <c r="F4" s="41" t="s">
        <v>3</v>
      </c>
      <c r="G4" s="41" t="s">
        <v>4</v>
      </c>
      <c r="H4" s="41" t="s">
        <v>5</v>
      </c>
      <c r="I4" s="41" t="s">
        <v>6</v>
      </c>
      <c r="J4" s="41" t="s">
        <v>7</v>
      </c>
      <c r="K4" s="41" t="s">
        <v>8</v>
      </c>
      <c r="L4" s="41" t="s">
        <v>9</v>
      </c>
      <c r="M4" s="41" t="s">
        <v>10</v>
      </c>
      <c r="N4" s="41" t="s">
        <v>11</v>
      </c>
      <c r="O4" s="41" t="s">
        <v>12</v>
      </c>
      <c r="P4" s="41" t="s">
        <v>38</v>
      </c>
      <c r="Q4" s="41" t="s">
        <v>37</v>
      </c>
      <c r="R4" s="41" t="s">
        <v>13</v>
      </c>
      <c r="S4" s="41"/>
      <c r="T4" s="41" t="s">
        <v>15</v>
      </c>
      <c r="U4" s="43" t="s">
        <v>14</v>
      </c>
      <c r="V4" s="44"/>
      <c r="AB4" s="36" t="s">
        <v>78</v>
      </c>
      <c r="AC4" s="79" t="s">
        <v>79</v>
      </c>
    </row>
    <row r="5" spans="1:29" ht="18" customHeight="1" x14ac:dyDescent="0.25">
      <c r="A5" s="61" t="s">
        <v>64</v>
      </c>
      <c r="B5" s="64">
        <v>1</v>
      </c>
      <c r="C5" s="70" t="s">
        <v>39</v>
      </c>
      <c r="D5" s="65"/>
      <c r="E5" s="53" t="s">
        <v>32</v>
      </c>
      <c r="F5" s="3" t="s">
        <v>32</v>
      </c>
      <c r="G5" s="3" t="s">
        <v>32</v>
      </c>
      <c r="H5" s="3" t="s">
        <v>32</v>
      </c>
      <c r="I5" s="3" t="s">
        <v>32</v>
      </c>
      <c r="J5" s="3" t="s">
        <v>32</v>
      </c>
      <c r="K5" s="3" t="s">
        <v>32</v>
      </c>
      <c r="L5" s="3" t="s">
        <v>32</v>
      </c>
      <c r="M5" s="3" t="s">
        <v>32</v>
      </c>
      <c r="N5" s="3" t="s">
        <v>32</v>
      </c>
      <c r="O5" s="3" t="s">
        <v>32</v>
      </c>
      <c r="P5" s="3" t="s">
        <v>32</v>
      </c>
      <c r="Q5" s="3" t="s">
        <v>32</v>
      </c>
      <c r="R5" s="3"/>
      <c r="S5" s="3"/>
      <c r="T5" s="4"/>
      <c r="U5" s="56" t="str">
        <f>IF(AA5&lt;50,IF(AA5=0,"NC","INS"),AA5)</f>
        <v>NC</v>
      </c>
      <c r="V5" s="58"/>
      <c r="W5" s="37"/>
      <c r="X5" s="38">
        <f t="shared" ref="X5:X17" si="0">SUM(E5:Q5)+R5+(S5*3)</f>
        <v>0</v>
      </c>
      <c r="Y5" s="38" t="e">
        <f t="shared" ref="Y5:Y17" si="1">(X5*3)+R5+(Q5*3)</f>
        <v>#VALUE!</v>
      </c>
      <c r="Z5" s="37"/>
      <c r="AA5" s="7">
        <f>SUM(E5,F5,G5)</f>
        <v>0</v>
      </c>
      <c r="AB5" s="77">
        <f>SUM(E5:G5)</f>
        <v>0</v>
      </c>
      <c r="AC5" s="77">
        <f>SUM(I5:J5)</f>
        <v>0</v>
      </c>
    </row>
    <row r="6" spans="1:29" ht="18" customHeight="1" x14ac:dyDescent="0.25">
      <c r="A6" s="61" t="s">
        <v>64</v>
      </c>
      <c r="B6" s="66">
        <v>2</v>
      </c>
      <c r="C6" s="23" t="s">
        <v>39</v>
      </c>
      <c r="D6" s="67"/>
      <c r="E6" s="32" t="s">
        <v>32</v>
      </c>
      <c r="F6" s="3">
        <v>9</v>
      </c>
      <c r="G6" s="3">
        <v>9</v>
      </c>
      <c r="H6" s="3">
        <v>9</v>
      </c>
      <c r="I6" s="3" t="s">
        <v>32</v>
      </c>
      <c r="J6" s="3">
        <v>9</v>
      </c>
      <c r="K6" s="3">
        <v>6</v>
      </c>
      <c r="L6" s="3">
        <v>9</v>
      </c>
      <c r="M6" s="3">
        <v>9</v>
      </c>
      <c r="N6" s="3">
        <v>6</v>
      </c>
      <c r="O6" s="3" t="s">
        <v>32</v>
      </c>
      <c r="P6" s="3" t="s">
        <v>32</v>
      </c>
      <c r="Q6" s="3" t="s">
        <v>32</v>
      </c>
      <c r="R6" s="3"/>
      <c r="S6" s="3"/>
      <c r="T6" s="4"/>
      <c r="U6" s="56">
        <f>IF(AA6&lt;50,IF(AA6=0,"NC","INS"),AA6)</f>
        <v>66</v>
      </c>
      <c r="V6" s="59"/>
      <c r="W6" s="37"/>
      <c r="X6" s="38">
        <f t="shared" si="0"/>
        <v>66</v>
      </c>
      <c r="Y6" s="38" t="e">
        <f t="shared" si="1"/>
        <v>#VALUE!</v>
      </c>
      <c r="Z6" s="37"/>
      <c r="AA6" s="7">
        <f>SUM(E6:Q6,S6)+T6-R6</f>
        <v>66</v>
      </c>
      <c r="AB6" s="77">
        <f t="shared" ref="AB6:AB59" si="2">SUM(E6:G6)</f>
        <v>18</v>
      </c>
      <c r="AC6" s="77">
        <f t="shared" ref="AC6:AC59" si="3">SUM(I6:J6)</f>
        <v>9</v>
      </c>
    </row>
    <row r="7" spans="1:29" ht="18" customHeight="1" x14ac:dyDescent="0.25">
      <c r="A7" s="61" t="s">
        <v>64</v>
      </c>
      <c r="B7" s="66">
        <v>3</v>
      </c>
      <c r="C7" s="23" t="s">
        <v>39</v>
      </c>
      <c r="D7" s="67"/>
      <c r="E7" s="32" t="s">
        <v>32</v>
      </c>
      <c r="F7" s="3" t="s">
        <v>32</v>
      </c>
      <c r="G7" s="3" t="s">
        <v>32</v>
      </c>
      <c r="H7" s="3">
        <v>6</v>
      </c>
      <c r="I7" s="3" t="s">
        <v>32</v>
      </c>
      <c r="J7" s="4">
        <v>9</v>
      </c>
      <c r="K7" s="3" t="s">
        <v>32</v>
      </c>
      <c r="L7" s="3">
        <v>9</v>
      </c>
      <c r="M7" s="3" t="s">
        <v>32</v>
      </c>
      <c r="N7" s="3">
        <v>9</v>
      </c>
      <c r="O7" s="3" t="s">
        <v>32</v>
      </c>
      <c r="P7" s="3" t="s">
        <v>32</v>
      </c>
      <c r="Q7" s="3" t="s">
        <v>32</v>
      </c>
      <c r="R7" s="3"/>
      <c r="S7" s="3"/>
      <c r="T7" s="4"/>
      <c r="U7" s="56">
        <f>IF(AA7&lt;30,IF(AA7=0,"NC","INS"),AA7)</f>
        <v>33</v>
      </c>
      <c r="V7" s="59"/>
      <c r="W7" s="37"/>
      <c r="X7" s="38">
        <f t="shared" si="0"/>
        <v>33</v>
      </c>
      <c r="Y7" s="38" t="e">
        <f t="shared" si="1"/>
        <v>#VALUE!</v>
      </c>
      <c r="Z7" s="37"/>
      <c r="AA7" s="7">
        <f t="shared" ref="AA7:AA58" si="4">SUM(E7:Q7,S7)+T7-R7</f>
        <v>33</v>
      </c>
      <c r="AB7" s="77">
        <f t="shared" si="2"/>
        <v>0</v>
      </c>
      <c r="AC7" s="77">
        <f t="shared" si="3"/>
        <v>9</v>
      </c>
    </row>
    <row r="8" spans="1:29" ht="18" customHeight="1" x14ac:dyDescent="0.25">
      <c r="A8" s="61" t="s">
        <v>64</v>
      </c>
      <c r="B8" s="66">
        <v>4</v>
      </c>
      <c r="C8" s="23" t="s">
        <v>39</v>
      </c>
      <c r="D8" s="67"/>
      <c r="E8" s="32" t="s">
        <v>32</v>
      </c>
      <c r="F8" s="3">
        <v>10</v>
      </c>
      <c r="G8" s="3">
        <v>9</v>
      </c>
      <c r="H8" s="3">
        <v>9</v>
      </c>
      <c r="I8" s="3" t="s">
        <v>32</v>
      </c>
      <c r="J8" s="3">
        <v>12</v>
      </c>
      <c r="K8" s="3">
        <v>6</v>
      </c>
      <c r="L8" s="3">
        <v>9</v>
      </c>
      <c r="M8" s="3">
        <v>10</v>
      </c>
      <c r="N8" s="3">
        <v>10</v>
      </c>
      <c r="O8" s="3" t="s">
        <v>32</v>
      </c>
      <c r="P8" s="3" t="s">
        <v>32</v>
      </c>
      <c r="Q8" s="3" t="s">
        <v>32</v>
      </c>
      <c r="R8" s="3"/>
      <c r="S8" s="3"/>
      <c r="T8" s="4"/>
      <c r="U8" s="56">
        <f t="shared" ref="U8:U17" si="5">IF(AA8&lt;50,IF(AA8=0,"NC","INS"),AA8)</f>
        <v>75</v>
      </c>
      <c r="V8" s="59"/>
      <c r="W8" s="37"/>
      <c r="X8" s="38">
        <f t="shared" si="0"/>
        <v>75</v>
      </c>
      <c r="Y8" s="38" t="e">
        <f t="shared" si="1"/>
        <v>#VALUE!</v>
      </c>
      <c r="Z8" s="37"/>
      <c r="AA8" s="7">
        <f t="shared" si="4"/>
        <v>75</v>
      </c>
      <c r="AB8" s="77">
        <f t="shared" si="2"/>
        <v>19</v>
      </c>
      <c r="AC8" s="77">
        <f t="shared" si="3"/>
        <v>12</v>
      </c>
    </row>
    <row r="9" spans="1:29" ht="18" customHeight="1" x14ac:dyDescent="0.25">
      <c r="A9" s="61" t="s">
        <v>35</v>
      </c>
      <c r="B9" s="66">
        <v>5</v>
      </c>
      <c r="C9" s="23" t="s">
        <v>36</v>
      </c>
      <c r="D9" s="67"/>
      <c r="E9" s="2" t="s">
        <v>32</v>
      </c>
      <c r="F9" s="3" t="s">
        <v>32</v>
      </c>
      <c r="G9" s="3" t="s">
        <v>32</v>
      </c>
      <c r="H9" s="3" t="s">
        <v>32</v>
      </c>
      <c r="I9" s="3" t="s">
        <v>32</v>
      </c>
      <c r="J9" s="3" t="s">
        <v>32</v>
      </c>
      <c r="K9" s="3" t="s">
        <v>32</v>
      </c>
      <c r="L9" s="3" t="s">
        <v>32</v>
      </c>
      <c r="M9" s="3" t="s">
        <v>32</v>
      </c>
      <c r="N9" s="3" t="s">
        <v>32</v>
      </c>
      <c r="O9" s="3" t="s">
        <v>32</v>
      </c>
      <c r="P9" s="3" t="s">
        <v>32</v>
      </c>
      <c r="Q9" s="3" t="s">
        <v>32</v>
      </c>
      <c r="R9" s="3"/>
      <c r="S9" s="3"/>
      <c r="T9" s="4"/>
      <c r="U9" s="56" t="str">
        <f t="shared" si="5"/>
        <v>NC</v>
      </c>
      <c r="V9" s="59"/>
      <c r="W9" s="37"/>
      <c r="X9" s="38">
        <f t="shared" si="0"/>
        <v>0</v>
      </c>
      <c r="Y9" s="38" t="e">
        <f t="shared" si="1"/>
        <v>#VALUE!</v>
      </c>
      <c r="Z9" s="37"/>
      <c r="AA9" s="7">
        <f t="shared" si="4"/>
        <v>0</v>
      </c>
      <c r="AB9" s="77">
        <f t="shared" si="2"/>
        <v>0</v>
      </c>
      <c r="AC9" s="77">
        <f t="shared" si="3"/>
        <v>0</v>
      </c>
    </row>
    <row r="10" spans="1:29" ht="18" customHeight="1" x14ac:dyDescent="0.25">
      <c r="A10" s="61" t="s">
        <v>35</v>
      </c>
      <c r="B10" s="66">
        <v>6</v>
      </c>
      <c r="C10" s="23" t="s">
        <v>36</v>
      </c>
      <c r="D10" s="67"/>
      <c r="E10" s="2" t="s">
        <v>32</v>
      </c>
      <c r="F10" s="3" t="s">
        <v>32</v>
      </c>
      <c r="G10" s="3" t="s">
        <v>32</v>
      </c>
      <c r="H10" s="3" t="s">
        <v>32</v>
      </c>
      <c r="I10" s="3" t="s">
        <v>32</v>
      </c>
      <c r="J10" s="3" t="s">
        <v>32</v>
      </c>
      <c r="K10" s="3" t="s">
        <v>32</v>
      </c>
      <c r="L10" s="3" t="s">
        <v>32</v>
      </c>
      <c r="M10" s="3" t="s">
        <v>32</v>
      </c>
      <c r="N10" s="3" t="s">
        <v>32</v>
      </c>
      <c r="O10" s="3" t="s">
        <v>32</v>
      </c>
      <c r="P10" s="71" t="s">
        <v>32</v>
      </c>
      <c r="Q10" s="3" t="s">
        <v>32</v>
      </c>
      <c r="R10" s="3"/>
      <c r="S10" s="3"/>
      <c r="T10" s="4"/>
      <c r="U10" s="56" t="str">
        <f t="shared" si="5"/>
        <v>NC</v>
      </c>
      <c r="V10" s="59"/>
      <c r="W10" s="37"/>
      <c r="X10" s="38">
        <f t="shared" si="0"/>
        <v>0</v>
      </c>
      <c r="Y10" s="38" t="e">
        <f t="shared" si="1"/>
        <v>#VALUE!</v>
      </c>
      <c r="Z10" s="37"/>
      <c r="AA10" s="7">
        <f t="shared" si="4"/>
        <v>0</v>
      </c>
      <c r="AB10" s="77">
        <f t="shared" si="2"/>
        <v>0</v>
      </c>
      <c r="AC10" s="77">
        <f t="shared" si="3"/>
        <v>0</v>
      </c>
    </row>
    <row r="11" spans="1:29" ht="18" customHeight="1" x14ac:dyDescent="0.25">
      <c r="A11" s="61" t="s">
        <v>35</v>
      </c>
      <c r="B11" s="66">
        <v>7</v>
      </c>
      <c r="C11" s="23" t="s">
        <v>36</v>
      </c>
      <c r="D11" s="67"/>
      <c r="E11" s="2" t="s">
        <v>32</v>
      </c>
      <c r="F11" s="3" t="s">
        <v>32</v>
      </c>
      <c r="G11" s="3" t="s">
        <v>32</v>
      </c>
      <c r="H11" s="3" t="s">
        <v>32</v>
      </c>
      <c r="I11" s="3" t="s">
        <v>32</v>
      </c>
      <c r="J11" s="3" t="s">
        <v>32</v>
      </c>
      <c r="K11" s="4" t="s">
        <v>32</v>
      </c>
      <c r="L11" s="3" t="s">
        <v>32</v>
      </c>
      <c r="M11" s="3" t="s">
        <v>32</v>
      </c>
      <c r="N11" s="3" t="s">
        <v>32</v>
      </c>
      <c r="O11" s="3" t="s">
        <v>32</v>
      </c>
      <c r="P11" s="3" t="s">
        <v>32</v>
      </c>
      <c r="Q11" s="3" t="s">
        <v>32</v>
      </c>
      <c r="R11" s="3"/>
      <c r="S11" s="3"/>
      <c r="T11" s="4"/>
      <c r="U11" s="56" t="str">
        <f t="shared" si="5"/>
        <v>NC</v>
      </c>
      <c r="V11" s="59"/>
      <c r="W11" s="37"/>
      <c r="X11" s="38">
        <f t="shared" si="0"/>
        <v>0</v>
      </c>
      <c r="Y11" s="38" t="e">
        <f t="shared" si="1"/>
        <v>#VALUE!</v>
      </c>
      <c r="Z11" s="37"/>
      <c r="AA11" s="7">
        <f t="shared" si="4"/>
        <v>0</v>
      </c>
      <c r="AB11" s="77">
        <f t="shared" si="2"/>
        <v>0</v>
      </c>
      <c r="AC11" s="77">
        <f t="shared" si="3"/>
        <v>0</v>
      </c>
    </row>
    <row r="12" spans="1:29" ht="18" customHeight="1" x14ac:dyDescent="0.25">
      <c r="A12" s="62" t="s">
        <v>35</v>
      </c>
      <c r="B12" s="66">
        <v>8</v>
      </c>
      <c r="C12" s="23" t="s">
        <v>36</v>
      </c>
      <c r="D12" s="67"/>
      <c r="E12" s="2">
        <v>15</v>
      </c>
      <c r="F12" s="3">
        <v>15</v>
      </c>
      <c r="G12" s="3">
        <v>6</v>
      </c>
      <c r="H12" s="3">
        <v>9</v>
      </c>
      <c r="I12" s="3">
        <v>11</v>
      </c>
      <c r="J12" s="3">
        <v>12</v>
      </c>
      <c r="K12" s="74">
        <v>6</v>
      </c>
      <c r="L12" s="3">
        <v>6</v>
      </c>
      <c r="M12" s="3">
        <v>9</v>
      </c>
      <c r="N12" s="3">
        <v>9</v>
      </c>
      <c r="O12" s="3" t="s">
        <v>32</v>
      </c>
      <c r="P12" s="33" t="s">
        <v>32</v>
      </c>
      <c r="Q12" s="33">
        <v>3</v>
      </c>
      <c r="R12" s="3"/>
      <c r="S12" s="3"/>
      <c r="T12" s="4"/>
      <c r="U12" s="56">
        <f t="shared" si="5"/>
        <v>101</v>
      </c>
      <c r="V12" s="59"/>
      <c r="W12" s="37"/>
      <c r="X12" s="38">
        <f t="shared" si="0"/>
        <v>101</v>
      </c>
      <c r="Y12" s="38">
        <f t="shared" si="1"/>
        <v>312</v>
      </c>
      <c r="Z12" s="37"/>
      <c r="AA12" s="7">
        <f t="shared" si="4"/>
        <v>101</v>
      </c>
      <c r="AB12" s="77">
        <f t="shared" si="2"/>
        <v>36</v>
      </c>
      <c r="AC12" s="77">
        <f t="shared" si="3"/>
        <v>23</v>
      </c>
    </row>
    <row r="13" spans="1:29" ht="18" customHeight="1" x14ac:dyDescent="0.25">
      <c r="A13" s="62" t="s">
        <v>43</v>
      </c>
      <c r="B13" s="66">
        <v>9</v>
      </c>
      <c r="C13" s="23" t="s">
        <v>44</v>
      </c>
      <c r="D13" s="67"/>
      <c r="E13" s="2">
        <v>12</v>
      </c>
      <c r="F13" s="3">
        <v>12</v>
      </c>
      <c r="G13" s="3">
        <v>7</v>
      </c>
      <c r="H13" s="3">
        <v>6</v>
      </c>
      <c r="I13" s="3" t="s">
        <v>32</v>
      </c>
      <c r="J13" s="3">
        <v>14</v>
      </c>
      <c r="K13" s="4">
        <v>7</v>
      </c>
      <c r="L13" s="3">
        <v>10</v>
      </c>
      <c r="M13" s="3">
        <v>9</v>
      </c>
      <c r="N13" s="3">
        <v>8</v>
      </c>
      <c r="O13" s="3" t="s">
        <v>32</v>
      </c>
      <c r="P13" s="3" t="s">
        <v>32</v>
      </c>
      <c r="Q13" s="3" t="s">
        <v>32</v>
      </c>
      <c r="R13" s="3"/>
      <c r="S13" s="3"/>
      <c r="T13" s="4"/>
      <c r="U13" s="56">
        <f t="shared" si="5"/>
        <v>85</v>
      </c>
      <c r="V13" s="59"/>
      <c r="W13" s="37"/>
      <c r="X13" s="38">
        <f t="shared" si="0"/>
        <v>85</v>
      </c>
      <c r="Y13" s="38" t="e">
        <f t="shared" si="1"/>
        <v>#VALUE!</v>
      </c>
      <c r="Z13" s="37"/>
      <c r="AA13" s="7">
        <f t="shared" si="4"/>
        <v>85</v>
      </c>
      <c r="AB13" s="77">
        <f t="shared" si="2"/>
        <v>31</v>
      </c>
      <c r="AC13" s="77">
        <f t="shared" si="3"/>
        <v>14</v>
      </c>
    </row>
    <row r="14" spans="1:29" ht="18" customHeight="1" x14ac:dyDescent="0.25">
      <c r="A14" s="62" t="s">
        <v>43</v>
      </c>
      <c r="B14" s="66">
        <v>10</v>
      </c>
      <c r="C14" s="23" t="s">
        <v>44</v>
      </c>
      <c r="D14" s="67"/>
      <c r="E14" s="2">
        <v>15</v>
      </c>
      <c r="F14" s="3">
        <v>12</v>
      </c>
      <c r="G14" s="3">
        <v>6</v>
      </c>
      <c r="H14" s="3">
        <v>6</v>
      </c>
      <c r="I14" s="3" t="s">
        <v>32</v>
      </c>
      <c r="J14" s="4">
        <v>12</v>
      </c>
      <c r="K14" s="3">
        <v>7</v>
      </c>
      <c r="L14" s="3">
        <v>9</v>
      </c>
      <c r="M14" s="3">
        <v>9</v>
      </c>
      <c r="N14" s="3">
        <v>7</v>
      </c>
      <c r="O14" s="3" t="s">
        <v>32</v>
      </c>
      <c r="P14" s="3" t="s">
        <v>32</v>
      </c>
      <c r="Q14" s="3" t="s">
        <v>32</v>
      </c>
      <c r="R14" s="3"/>
      <c r="S14" s="3"/>
      <c r="T14" s="4"/>
      <c r="U14" s="56">
        <f t="shared" si="5"/>
        <v>83</v>
      </c>
      <c r="V14" s="59"/>
      <c r="W14" s="37"/>
      <c r="X14" s="38">
        <f t="shared" si="0"/>
        <v>83</v>
      </c>
      <c r="Y14" s="38" t="e">
        <f t="shared" si="1"/>
        <v>#VALUE!</v>
      </c>
      <c r="Z14" s="37"/>
      <c r="AA14" s="7">
        <f t="shared" si="4"/>
        <v>83</v>
      </c>
      <c r="AB14" s="77">
        <f t="shared" si="2"/>
        <v>33</v>
      </c>
      <c r="AC14" s="77">
        <f t="shared" si="3"/>
        <v>12</v>
      </c>
    </row>
    <row r="15" spans="1:29" ht="18" customHeight="1" x14ac:dyDescent="0.25">
      <c r="A15" s="62" t="s">
        <v>43</v>
      </c>
      <c r="B15" s="66">
        <v>11</v>
      </c>
      <c r="C15" s="23" t="s">
        <v>44</v>
      </c>
      <c r="D15" s="67"/>
      <c r="E15" s="2" t="s">
        <v>32</v>
      </c>
      <c r="F15" s="3">
        <v>9</v>
      </c>
      <c r="G15" s="3">
        <v>6</v>
      </c>
      <c r="H15" s="3">
        <v>6</v>
      </c>
      <c r="I15" s="3" t="s">
        <v>32</v>
      </c>
      <c r="J15" s="4">
        <v>14</v>
      </c>
      <c r="K15" s="3">
        <v>7</v>
      </c>
      <c r="L15" s="3">
        <v>8</v>
      </c>
      <c r="M15" s="3">
        <v>9</v>
      </c>
      <c r="N15" s="3">
        <v>6</v>
      </c>
      <c r="O15" s="3" t="s">
        <v>32</v>
      </c>
      <c r="P15" s="3" t="s">
        <v>32</v>
      </c>
      <c r="Q15" s="3" t="s">
        <v>32</v>
      </c>
      <c r="R15" s="3"/>
      <c r="S15" s="3"/>
      <c r="T15" s="4"/>
      <c r="U15" s="56">
        <f t="shared" si="5"/>
        <v>65</v>
      </c>
      <c r="V15" s="59"/>
      <c r="W15" s="37"/>
      <c r="X15" s="38">
        <f>SUM(E15:Q15)+R15+(S15*3)</f>
        <v>65</v>
      </c>
      <c r="Y15" s="38" t="e">
        <f>(X15*3)+R15+(Q15*3)</f>
        <v>#VALUE!</v>
      </c>
      <c r="Z15" s="37"/>
      <c r="AA15" s="7">
        <f t="shared" si="4"/>
        <v>65</v>
      </c>
      <c r="AB15" s="77">
        <f t="shared" si="2"/>
        <v>15</v>
      </c>
      <c r="AC15" s="77">
        <f t="shared" si="3"/>
        <v>14</v>
      </c>
    </row>
    <row r="16" spans="1:29" ht="18" customHeight="1" x14ac:dyDescent="0.25">
      <c r="A16" s="62" t="s">
        <v>43</v>
      </c>
      <c r="B16" s="66">
        <v>12</v>
      </c>
      <c r="C16" s="23" t="s">
        <v>44</v>
      </c>
      <c r="D16" s="67"/>
      <c r="E16" s="2">
        <v>18</v>
      </c>
      <c r="F16" s="3">
        <v>12</v>
      </c>
      <c r="G16" s="3">
        <v>6</v>
      </c>
      <c r="H16" s="3">
        <v>6</v>
      </c>
      <c r="I16" s="3" t="s">
        <v>32</v>
      </c>
      <c r="J16" s="4">
        <v>14</v>
      </c>
      <c r="K16" s="3">
        <v>7</v>
      </c>
      <c r="L16" s="3">
        <v>9</v>
      </c>
      <c r="M16" s="3">
        <v>8</v>
      </c>
      <c r="N16" s="3">
        <v>8</v>
      </c>
      <c r="O16" s="3" t="s">
        <v>32</v>
      </c>
      <c r="P16" s="3" t="s">
        <v>32</v>
      </c>
      <c r="Q16" s="3" t="s">
        <v>32</v>
      </c>
      <c r="R16" s="3"/>
      <c r="S16" s="3"/>
      <c r="T16" s="4"/>
      <c r="U16" s="56">
        <f t="shared" si="5"/>
        <v>88</v>
      </c>
      <c r="V16" s="59"/>
      <c r="W16" s="37"/>
      <c r="X16" s="38">
        <f>SUM(E16:Q16)+R16+(S16*3)</f>
        <v>88</v>
      </c>
      <c r="Y16" s="38" t="e">
        <f>(X16*3)+R16+(Q16*3)</f>
        <v>#VALUE!</v>
      </c>
      <c r="Z16" s="37"/>
      <c r="AA16" s="7">
        <f t="shared" si="4"/>
        <v>88</v>
      </c>
      <c r="AB16" s="77">
        <f t="shared" si="2"/>
        <v>36</v>
      </c>
      <c r="AC16" s="77">
        <f t="shared" si="3"/>
        <v>14</v>
      </c>
    </row>
    <row r="17" spans="1:29" ht="18" customHeight="1" x14ac:dyDescent="0.25">
      <c r="A17" s="62" t="s">
        <v>43</v>
      </c>
      <c r="B17" s="66">
        <v>13</v>
      </c>
      <c r="C17" s="23" t="s">
        <v>44</v>
      </c>
      <c r="D17" s="67"/>
      <c r="E17" s="53" t="s">
        <v>32</v>
      </c>
      <c r="F17" s="3" t="s">
        <v>32</v>
      </c>
      <c r="G17" s="3" t="s">
        <v>32</v>
      </c>
      <c r="H17" s="3" t="s">
        <v>32</v>
      </c>
      <c r="I17" s="3" t="s">
        <v>32</v>
      </c>
      <c r="J17" s="4" t="s">
        <v>32</v>
      </c>
      <c r="K17" s="3" t="s">
        <v>32</v>
      </c>
      <c r="L17" s="3" t="s">
        <v>32</v>
      </c>
      <c r="M17" s="3" t="s">
        <v>32</v>
      </c>
      <c r="N17" s="3" t="s">
        <v>32</v>
      </c>
      <c r="O17" s="3" t="s">
        <v>32</v>
      </c>
      <c r="P17" s="3" t="s">
        <v>32</v>
      </c>
      <c r="Q17" s="3" t="s">
        <v>32</v>
      </c>
      <c r="R17" s="3"/>
      <c r="S17" s="3"/>
      <c r="T17" s="4"/>
      <c r="U17" s="56" t="str">
        <f t="shared" si="5"/>
        <v>NC</v>
      </c>
      <c r="V17" s="59"/>
      <c r="W17" s="37"/>
      <c r="X17" s="38">
        <f t="shared" si="0"/>
        <v>0</v>
      </c>
      <c r="Y17" s="38" t="e">
        <f t="shared" si="1"/>
        <v>#VALUE!</v>
      </c>
      <c r="Z17" s="37"/>
      <c r="AA17" s="7">
        <f t="shared" si="4"/>
        <v>0</v>
      </c>
      <c r="AB17" s="77">
        <f t="shared" si="2"/>
        <v>0</v>
      </c>
      <c r="AC17" s="77">
        <f t="shared" si="3"/>
        <v>0</v>
      </c>
    </row>
    <row r="18" spans="1:29" ht="18" customHeight="1" x14ac:dyDescent="0.25">
      <c r="A18" s="62" t="s">
        <v>43</v>
      </c>
      <c r="B18" s="66">
        <v>14</v>
      </c>
      <c r="C18" s="23" t="s">
        <v>44</v>
      </c>
      <c r="D18" s="67"/>
      <c r="E18" s="32" t="s">
        <v>32</v>
      </c>
      <c r="F18" s="3">
        <v>11</v>
      </c>
      <c r="G18" s="3" t="s">
        <v>32</v>
      </c>
      <c r="H18" s="3">
        <v>6</v>
      </c>
      <c r="I18" s="3" t="s">
        <v>32</v>
      </c>
      <c r="J18" s="4">
        <v>10</v>
      </c>
      <c r="K18" s="3" t="s">
        <v>32</v>
      </c>
      <c r="L18" s="3" t="s">
        <v>32</v>
      </c>
      <c r="M18" s="3">
        <v>6</v>
      </c>
      <c r="N18" s="3" t="s">
        <v>32</v>
      </c>
      <c r="O18" s="3" t="s">
        <v>32</v>
      </c>
      <c r="P18" s="3" t="s">
        <v>32</v>
      </c>
      <c r="Q18" s="3" t="s">
        <v>32</v>
      </c>
      <c r="R18" s="3"/>
      <c r="S18" s="3"/>
      <c r="T18" s="4"/>
      <c r="U18" s="56">
        <f>IF(AA18&lt;30,IF(AA18=0,"NC","INS"),AA18)</f>
        <v>33</v>
      </c>
      <c r="V18" s="59"/>
      <c r="W18" s="37"/>
      <c r="X18" s="38">
        <f t="shared" ref="X18:X23" si="6">SUM(E18:Q18)+R18+(S18*3)</f>
        <v>33</v>
      </c>
      <c r="Y18" s="38" t="e">
        <f t="shared" ref="Y18:Y23" si="7">(X18*3)+R18+(Q18*3)</f>
        <v>#VALUE!</v>
      </c>
      <c r="Z18" s="37"/>
      <c r="AA18" s="7">
        <f t="shared" si="4"/>
        <v>33</v>
      </c>
      <c r="AB18" s="77">
        <f t="shared" si="2"/>
        <v>11</v>
      </c>
      <c r="AC18" s="77">
        <f t="shared" si="3"/>
        <v>10</v>
      </c>
    </row>
    <row r="19" spans="1:29" ht="18" customHeight="1" x14ac:dyDescent="0.25">
      <c r="A19" s="62" t="s">
        <v>43</v>
      </c>
      <c r="B19" s="66">
        <v>15</v>
      </c>
      <c r="C19" s="23" t="s">
        <v>44</v>
      </c>
      <c r="D19" s="67"/>
      <c r="E19" s="32" t="s">
        <v>32</v>
      </c>
      <c r="F19" s="3">
        <v>12</v>
      </c>
      <c r="G19" s="3" t="s">
        <v>32</v>
      </c>
      <c r="H19" s="3" t="s">
        <v>32</v>
      </c>
      <c r="I19" s="3" t="s">
        <v>32</v>
      </c>
      <c r="J19" s="4" t="s">
        <v>32</v>
      </c>
      <c r="K19" s="3" t="s">
        <v>32</v>
      </c>
      <c r="L19" s="3">
        <v>6</v>
      </c>
      <c r="M19" s="3">
        <v>6</v>
      </c>
      <c r="N19" s="3">
        <v>6</v>
      </c>
      <c r="O19" s="3" t="s">
        <v>32</v>
      </c>
      <c r="P19" s="3" t="s">
        <v>32</v>
      </c>
      <c r="Q19" s="3" t="s">
        <v>32</v>
      </c>
      <c r="R19" s="3"/>
      <c r="S19" s="3"/>
      <c r="T19" s="4"/>
      <c r="U19" s="56">
        <f>IF(AA19&lt;30,IF(AA19=0,"NC","INS"),AA19)</f>
        <v>30</v>
      </c>
      <c r="V19" s="59"/>
      <c r="W19" s="37"/>
      <c r="X19" s="38">
        <f t="shared" si="6"/>
        <v>30</v>
      </c>
      <c r="Y19" s="38" t="e">
        <f t="shared" si="7"/>
        <v>#VALUE!</v>
      </c>
      <c r="Z19" s="37"/>
      <c r="AA19" s="7">
        <f t="shared" si="4"/>
        <v>30</v>
      </c>
      <c r="AB19" s="77">
        <f t="shared" si="2"/>
        <v>12</v>
      </c>
      <c r="AC19" s="77">
        <f t="shared" si="3"/>
        <v>0</v>
      </c>
    </row>
    <row r="20" spans="1:29" ht="18" customHeight="1" x14ac:dyDescent="0.25">
      <c r="A20" s="62" t="s">
        <v>43</v>
      </c>
      <c r="B20" s="66">
        <v>16</v>
      </c>
      <c r="C20" s="23" t="s">
        <v>44</v>
      </c>
      <c r="D20" s="67"/>
      <c r="E20" s="53" t="s">
        <v>32</v>
      </c>
      <c r="F20" s="3" t="s">
        <v>32</v>
      </c>
      <c r="G20" s="3" t="s">
        <v>32</v>
      </c>
      <c r="H20" s="3" t="s">
        <v>32</v>
      </c>
      <c r="I20" s="3" t="s">
        <v>32</v>
      </c>
      <c r="J20" s="4" t="s">
        <v>32</v>
      </c>
      <c r="K20" s="3" t="s">
        <v>32</v>
      </c>
      <c r="L20" s="3" t="s">
        <v>32</v>
      </c>
      <c r="M20" s="3" t="s">
        <v>32</v>
      </c>
      <c r="N20" s="3" t="s">
        <v>32</v>
      </c>
      <c r="O20" s="3" t="s">
        <v>32</v>
      </c>
      <c r="P20" s="3" t="s">
        <v>32</v>
      </c>
      <c r="Q20" s="3" t="s">
        <v>32</v>
      </c>
      <c r="R20" s="3"/>
      <c r="S20" s="3"/>
      <c r="T20" s="4"/>
      <c r="U20" s="56" t="str">
        <f t="shared" ref="U20:U38" si="8">IF(AA20&lt;50,IF(AA20=0,"NC","INS"),AA20)</f>
        <v>NC</v>
      </c>
      <c r="V20" s="59"/>
      <c r="W20" s="37"/>
      <c r="X20" s="38">
        <f t="shared" si="6"/>
        <v>0</v>
      </c>
      <c r="Y20" s="38" t="e">
        <f t="shared" si="7"/>
        <v>#VALUE!</v>
      </c>
      <c r="Z20" s="37"/>
      <c r="AA20" s="7">
        <f t="shared" si="4"/>
        <v>0</v>
      </c>
      <c r="AB20" s="77">
        <f t="shared" si="2"/>
        <v>0</v>
      </c>
      <c r="AC20" s="77">
        <f t="shared" si="3"/>
        <v>0</v>
      </c>
    </row>
    <row r="21" spans="1:29" ht="18" customHeight="1" x14ac:dyDescent="0.25">
      <c r="A21" s="62" t="s">
        <v>62</v>
      </c>
      <c r="B21" s="66">
        <v>17</v>
      </c>
      <c r="C21" s="23" t="s">
        <v>63</v>
      </c>
      <c r="D21" s="67"/>
      <c r="E21" s="54" t="s">
        <v>32</v>
      </c>
      <c r="F21" s="22">
        <v>9</v>
      </c>
      <c r="G21" s="3">
        <v>6</v>
      </c>
      <c r="H21" s="3">
        <v>9</v>
      </c>
      <c r="I21" s="3">
        <v>12</v>
      </c>
      <c r="J21" s="4">
        <v>12</v>
      </c>
      <c r="K21" s="3">
        <v>9</v>
      </c>
      <c r="L21" s="3">
        <v>12</v>
      </c>
      <c r="M21" s="3">
        <v>9</v>
      </c>
      <c r="N21" s="3">
        <v>9</v>
      </c>
      <c r="O21" s="3" t="s">
        <v>32</v>
      </c>
      <c r="P21" s="3" t="s">
        <v>32</v>
      </c>
      <c r="Q21" s="3" t="s">
        <v>32</v>
      </c>
      <c r="R21" s="3"/>
      <c r="S21" s="3"/>
      <c r="T21" s="4"/>
      <c r="U21" s="56">
        <f t="shared" si="8"/>
        <v>87</v>
      </c>
      <c r="V21" s="59"/>
      <c r="W21" s="37"/>
      <c r="X21" s="38">
        <f t="shared" si="6"/>
        <v>87</v>
      </c>
      <c r="Y21" s="38" t="e">
        <f t="shared" si="7"/>
        <v>#VALUE!</v>
      </c>
      <c r="Z21" s="37"/>
      <c r="AA21" s="7">
        <f t="shared" si="4"/>
        <v>87</v>
      </c>
      <c r="AB21" s="77">
        <f t="shared" si="2"/>
        <v>15</v>
      </c>
      <c r="AC21" s="77">
        <f t="shared" si="3"/>
        <v>24</v>
      </c>
    </row>
    <row r="22" spans="1:29" ht="18" customHeight="1" x14ac:dyDescent="0.25">
      <c r="A22" s="62" t="s">
        <v>62</v>
      </c>
      <c r="B22" s="66">
        <v>18</v>
      </c>
      <c r="C22" s="23" t="s">
        <v>63</v>
      </c>
      <c r="D22" s="67"/>
      <c r="E22" s="32" t="s">
        <v>32</v>
      </c>
      <c r="F22" s="3">
        <v>9</v>
      </c>
      <c r="G22" s="3" t="s">
        <v>32</v>
      </c>
      <c r="H22" s="3">
        <v>10</v>
      </c>
      <c r="I22" s="3">
        <v>9</v>
      </c>
      <c r="J22" s="4">
        <v>14</v>
      </c>
      <c r="K22" s="3">
        <v>10</v>
      </c>
      <c r="L22" s="3">
        <v>9</v>
      </c>
      <c r="M22" s="3">
        <v>8</v>
      </c>
      <c r="N22" s="3">
        <v>10</v>
      </c>
      <c r="O22" s="3" t="s">
        <v>32</v>
      </c>
      <c r="P22" s="3" t="s">
        <v>32</v>
      </c>
      <c r="Q22" s="3" t="s">
        <v>32</v>
      </c>
      <c r="R22" s="3"/>
      <c r="S22" s="3"/>
      <c r="T22" s="4"/>
      <c r="U22" s="56">
        <f t="shared" si="8"/>
        <v>79</v>
      </c>
      <c r="V22" s="59"/>
      <c r="W22" s="37"/>
      <c r="X22" s="38">
        <f t="shared" si="6"/>
        <v>79</v>
      </c>
      <c r="Y22" s="38" t="e">
        <f t="shared" si="7"/>
        <v>#VALUE!</v>
      </c>
      <c r="Z22" s="37"/>
      <c r="AA22" s="7">
        <f t="shared" si="4"/>
        <v>79</v>
      </c>
      <c r="AB22" s="77">
        <f t="shared" si="2"/>
        <v>9</v>
      </c>
      <c r="AC22" s="77">
        <f t="shared" si="3"/>
        <v>23</v>
      </c>
    </row>
    <row r="23" spans="1:29" ht="18" customHeight="1" x14ac:dyDescent="0.25">
      <c r="A23" s="62" t="s">
        <v>62</v>
      </c>
      <c r="B23" s="66">
        <v>19</v>
      </c>
      <c r="C23" s="23" t="s">
        <v>63</v>
      </c>
      <c r="D23" s="67"/>
      <c r="E23" s="32" t="s">
        <v>32</v>
      </c>
      <c r="F23" s="3" t="s">
        <v>32</v>
      </c>
      <c r="G23" s="3" t="s">
        <v>32</v>
      </c>
      <c r="H23" s="3" t="s">
        <v>32</v>
      </c>
      <c r="I23" s="3" t="s">
        <v>32</v>
      </c>
      <c r="J23" s="4" t="s">
        <v>32</v>
      </c>
      <c r="K23" s="3" t="s">
        <v>32</v>
      </c>
      <c r="L23" s="3" t="s">
        <v>32</v>
      </c>
      <c r="M23" s="3" t="s">
        <v>32</v>
      </c>
      <c r="N23" s="3" t="s">
        <v>32</v>
      </c>
      <c r="O23" s="3" t="s">
        <v>32</v>
      </c>
      <c r="P23" s="3" t="s">
        <v>32</v>
      </c>
      <c r="Q23" s="3" t="s">
        <v>32</v>
      </c>
      <c r="R23" s="3"/>
      <c r="S23" s="3"/>
      <c r="T23" s="4"/>
      <c r="U23" s="56" t="str">
        <f t="shared" si="8"/>
        <v>NC</v>
      </c>
      <c r="V23" s="59"/>
      <c r="W23" s="37"/>
      <c r="X23" s="38">
        <f t="shared" si="6"/>
        <v>0</v>
      </c>
      <c r="Y23" s="38" t="e">
        <f t="shared" si="7"/>
        <v>#VALUE!</v>
      </c>
      <c r="Z23" s="37"/>
      <c r="AA23" s="7">
        <f t="shared" si="4"/>
        <v>0</v>
      </c>
      <c r="AB23" s="77">
        <f t="shared" si="2"/>
        <v>0</v>
      </c>
      <c r="AC23" s="77">
        <f t="shared" si="3"/>
        <v>0</v>
      </c>
    </row>
    <row r="24" spans="1:29" ht="18" customHeight="1" x14ac:dyDescent="0.25">
      <c r="A24" s="62" t="s">
        <v>62</v>
      </c>
      <c r="B24" s="66">
        <v>20</v>
      </c>
      <c r="C24" s="23" t="s">
        <v>63</v>
      </c>
      <c r="D24" s="67"/>
      <c r="E24" s="2" t="s">
        <v>32</v>
      </c>
      <c r="F24" s="3">
        <v>9</v>
      </c>
      <c r="G24" s="3" t="s">
        <v>32</v>
      </c>
      <c r="H24" s="3">
        <v>9</v>
      </c>
      <c r="I24" s="3" t="s">
        <v>32</v>
      </c>
      <c r="J24" s="4">
        <v>12</v>
      </c>
      <c r="K24" s="3">
        <v>10</v>
      </c>
      <c r="L24" s="3">
        <v>9</v>
      </c>
      <c r="M24" s="3">
        <v>6</v>
      </c>
      <c r="N24" s="3">
        <v>9</v>
      </c>
      <c r="O24" s="3" t="s">
        <v>32</v>
      </c>
      <c r="P24" s="3" t="s">
        <v>32</v>
      </c>
      <c r="Q24" s="3" t="s">
        <v>32</v>
      </c>
      <c r="R24" s="3"/>
      <c r="S24" s="3"/>
      <c r="T24" s="4"/>
      <c r="U24" s="56">
        <f t="shared" si="8"/>
        <v>64</v>
      </c>
      <c r="V24" s="59"/>
      <c r="W24" s="37"/>
      <c r="X24" s="38">
        <f>SUM(E24:Q24)+R24+(S24*3)</f>
        <v>64</v>
      </c>
      <c r="Y24" s="38" t="e">
        <f>(X24*3)+R24+(Q24*3)</f>
        <v>#VALUE!</v>
      </c>
      <c r="Z24" s="37"/>
      <c r="AA24" s="7">
        <f t="shared" si="4"/>
        <v>64</v>
      </c>
      <c r="AB24" s="77">
        <f t="shared" si="2"/>
        <v>9</v>
      </c>
      <c r="AC24" s="77">
        <f t="shared" si="3"/>
        <v>12</v>
      </c>
    </row>
    <row r="25" spans="1:29" ht="18" customHeight="1" x14ac:dyDescent="0.25">
      <c r="A25" s="62" t="s">
        <v>60</v>
      </c>
      <c r="B25" s="66">
        <v>21</v>
      </c>
      <c r="C25" s="23" t="s">
        <v>61</v>
      </c>
      <c r="D25" s="67"/>
      <c r="E25" s="53" t="s">
        <v>32</v>
      </c>
      <c r="F25" s="3" t="s">
        <v>32</v>
      </c>
      <c r="G25" s="3" t="s">
        <v>32</v>
      </c>
      <c r="H25" s="3" t="s">
        <v>32</v>
      </c>
      <c r="I25" s="3" t="s">
        <v>32</v>
      </c>
      <c r="J25" s="4" t="s">
        <v>32</v>
      </c>
      <c r="K25" s="3" t="s">
        <v>32</v>
      </c>
      <c r="L25" s="3" t="s">
        <v>32</v>
      </c>
      <c r="M25" s="3" t="s">
        <v>32</v>
      </c>
      <c r="N25" s="3" t="s">
        <v>32</v>
      </c>
      <c r="O25" s="3" t="s">
        <v>32</v>
      </c>
      <c r="P25" s="3" t="s">
        <v>32</v>
      </c>
      <c r="Q25" s="3" t="s">
        <v>32</v>
      </c>
      <c r="R25" s="3"/>
      <c r="S25" s="3"/>
      <c r="T25" s="4"/>
      <c r="U25" s="56" t="str">
        <f t="shared" si="8"/>
        <v>NC</v>
      </c>
      <c r="V25" s="59"/>
      <c r="W25" s="37"/>
      <c r="X25" s="38">
        <f>SUM(E25:Q25)+R25+(S25*3)</f>
        <v>0</v>
      </c>
      <c r="Y25" s="38" t="e">
        <f>(X25*3)+R25+(Q25*3)</f>
        <v>#VALUE!</v>
      </c>
      <c r="Z25" s="37"/>
      <c r="AA25" s="7">
        <f t="shared" si="4"/>
        <v>0</v>
      </c>
      <c r="AB25" s="77">
        <f t="shared" si="2"/>
        <v>0</v>
      </c>
      <c r="AC25" s="77">
        <f t="shared" si="3"/>
        <v>0</v>
      </c>
    </row>
    <row r="26" spans="1:29" ht="18" customHeight="1" x14ac:dyDescent="0.25">
      <c r="A26" s="62" t="s">
        <v>60</v>
      </c>
      <c r="B26" s="66">
        <v>22</v>
      </c>
      <c r="C26" s="23" t="s">
        <v>61</v>
      </c>
      <c r="D26" s="67"/>
      <c r="E26" s="32" t="s">
        <v>32</v>
      </c>
      <c r="F26" s="3">
        <v>9</v>
      </c>
      <c r="G26" s="3">
        <v>6</v>
      </c>
      <c r="H26" s="3">
        <v>6</v>
      </c>
      <c r="I26" s="3">
        <v>12</v>
      </c>
      <c r="J26" s="4">
        <v>12</v>
      </c>
      <c r="K26" s="3">
        <v>7</v>
      </c>
      <c r="L26" s="3">
        <v>9</v>
      </c>
      <c r="M26" s="3">
        <v>11</v>
      </c>
      <c r="N26" s="3">
        <v>7</v>
      </c>
      <c r="O26" s="3" t="s">
        <v>32</v>
      </c>
      <c r="P26" s="3" t="s">
        <v>32</v>
      </c>
      <c r="Q26" s="3" t="s">
        <v>32</v>
      </c>
      <c r="R26" s="3"/>
      <c r="S26" s="3"/>
      <c r="T26" s="4"/>
      <c r="U26" s="56">
        <f t="shared" si="8"/>
        <v>79</v>
      </c>
      <c r="V26" s="59"/>
      <c r="W26" s="37"/>
      <c r="X26" s="38">
        <f>SUM(E26:Q26)+R26+(S26*3)</f>
        <v>79</v>
      </c>
      <c r="Y26" s="38" t="e">
        <f>(X26*3)+R26+(Q26*3)</f>
        <v>#VALUE!</v>
      </c>
      <c r="Z26" s="37"/>
      <c r="AA26" s="7">
        <f t="shared" si="4"/>
        <v>79</v>
      </c>
      <c r="AB26" s="77">
        <f t="shared" si="2"/>
        <v>15</v>
      </c>
      <c r="AC26" s="77">
        <f t="shared" si="3"/>
        <v>24</v>
      </c>
    </row>
    <row r="27" spans="1:29" ht="18" customHeight="1" x14ac:dyDescent="0.25">
      <c r="A27" s="62" t="s">
        <v>60</v>
      </c>
      <c r="B27" s="66">
        <v>23</v>
      </c>
      <c r="C27" s="23" t="s">
        <v>61</v>
      </c>
      <c r="D27" s="67"/>
      <c r="E27" s="32" t="s">
        <v>32</v>
      </c>
      <c r="F27" s="3">
        <v>9</v>
      </c>
      <c r="G27" s="3">
        <v>6</v>
      </c>
      <c r="H27" s="3">
        <v>6</v>
      </c>
      <c r="I27" s="3" t="s">
        <v>32</v>
      </c>
      <c r="J27" s="4">
        <v>12</v>
      </c>
      <c r="K27" s="3">
        <v>7</v>
      </c>
      <c r="L27" s="3">
        <v>9</v>
      </c>
      <c r="M27" s="3">
        <v>10</v>
      </c>
      <c r="N27" s="3">
        <v>7</v>
      </c>
      <c r="O27" s="3" t="s">
        <v>32</v>
      </c>
      <c r="P27" s="3" t="s">
        <v>32</v>
      </c>
      <c r="Q27" s="3" t="s">
        <v>32</v>
      </c>
      <c r="R27" s="3"/>
      <c r="S27" s="3"/>
      <c r="T27" s="4"/>
      <c r="U27" s="56">
        <f t="shared" si="8"/>
        <v>66</v>
      </c>
      <c r="V27" s="59"/>
      <c r="W27" s="37"/>
      <c r="X27" s="38">
        <f>SUM(E27:Q27)+R27+(S27*3)</f>
        <v>66</v>
      </c>
      <c r="Y27" s="38" t="e">
        <f>(X27*3)+R27+(Q27*3)</f>
        <v>#VALUE!</v>
      </c>
      <c r="Z27" s="37"/>
      <c r="AA27" s="7">
        <f t="shared" si="4"/>
        <v>66</v>
      </c>
      <c r="AB27" s="77">
        <f t="shared" si="2"/>
        <v>15</v>
      </c>
      <c r="AC27" s="77">
        <f t="shared" si="3"/>
        <v>12</v>
      </c>
    </row>
    <row r="28" spans="1:29" ht="18" customHeight="1" x14ac:dyDescent="0.25">
      <c r="A28" s="62" t="s">
        <v>60</v>
      </c>
      <c r="B28" s="66">
        <v>24</v>
      </c>
      <c r="C28" s="23" t="s">
        <v>61</v>
      </c>
      <c r="D28" s="67"/>
      <c r="E28" s="32" t="s">
        <v>32</v>
      </c>
      <c r="F28" s="3">
        <v>9</v>
      </c>
      <c r="G28" s="3">
        <v>6</v>
      </c>
      <c r="H28" s="3">
        <v>6</v>
      </c>
      <c r="I28" s="3" t="s">
        <v>32</v>
      </c>
      <c r="J28" s="4">
        <v>12</v>
      </c>
      <c r="K28" s="3">
        <v>7</v>
      </c>
      <c r="L28" s="3">
        <v>10</v>
      </c>
      <c r="M28" s="3">
        <v>9</v>
      </c>
      <c r="N28" s="3">
        <v>6</v>
      </c>
      <c r="O28" s="3" t="s">
        <v>32</v>
      </c>
      <c r="P28" s="3" t="s">
        <v>32</v>
      </c>
      <c r="Q28" s="3" t="s">
        <v>32</v>
      </c>
      <c r="R28" s="3"/>
      <c r="S28" s="3"/>
      <c r="T28" s="4"/>
      <c r="U28" s="56">
        <f t="shared" si="8"/>
        <v>65</v>
      </c>
      <c r="V28" s="59"/>
      <c r="W28" s="37"/>
      <c r="X28" s="38"/>
      <c r="Y28" s="38"/>
      <c r="Z28" s="37"/>
      <c r="AA28" s="7">
        <f t="shared" si="4"/>
        <v>65</v>
      </c>
      <c r="AB28" s="77">
        <f t="shared" si="2"/>
        <v>15</v>
      </c>
      <c r="AC28" s="77">
        <f t="shared" si="3"/>
        <v>12</v>
      </c>
    </row>
    <row r="29" spans="1:29" ht="18" customHeight="1" x14ac:dyDescent="0.25">
      <c r="A29" s="62" t="s">
        <v>58</v>
      </c>
      <c r="B29" s="66">
        <v>25</v>
      </c>
      <c r="C29" s="23" t="s">
        <v>59</v>
      </c>
      <c r="D29" s="67"/>
      <c r="E29" s="32" t="s">
        <v>32</v>
      </c>
      <c r="F29" s="3">
        <v>9</v>
      </c>
      <c r="G29" s="3">
        <v>6</v>
      </c>
      <c r="H29" s="3">
        <v>6</v>
      </c>
      <c r="I29" s="3">
        <v>9</v>
      </c>
      <c r="J29" s="4">
        <v>12</v>
      </c>
      <c r="K29" s="3">
        <v>6</v>
      </c>
      <c r="L29" s="3">
        <v>10</v>
      </c>
      <c r="M29" s="3">
        <v>9</v>
      </c>
      <c r="N29" s="3">
        <v>6</v>
      </c>
      <c r="O29" s="3" t="s">
        <v>32</v>
      </c>
      <c r="P29" s="3" t="s">
        <v>32</v>
      </c>
      <c r="Q29" s="3" t="s">
        <v>32</v>
      </c>
      <c r="R29" s="3"/>
      <c r="S29" s="3"/>
      <c r="T29" s="4"/>
      <c r="U29" s="56">
        <f t="shared" si="8"/>
        <v>73</v>
      </c>
      <c r="V29" s="59"/>
      <c r="W29" s="37"/>
      <c r="X29" s="38"/>
      <c r="Y29" s="38"/>
      <c r="Z29" s="37"/>
      <c r="AA29" s="7">
        <f t="shared" si="4"/>
        <v>73</v>
      </c>
      <c r="AB29" s="77">
        <f t="shared" si="2"/>
        <v>15</v>
      </c>
      <c r="AC29" s="77">
        <f t="shared" si="3"/>
        <v>21</v>
      </c>
    </row>
    <row r="30" spans="1:29" ht="18" customHeight="1" x14ac:dyDescent="0.25">
      <c r="A30" s="62" t="s">
        <v>58</v>
      </c>
      <c r="B30" s="66">
        <v>26</v>
      </c>
      <c r="C30" s="23" t="s">
        <v>59</v>
      </c>
      <c r="D30" s="67"/>
      <c r="E30" s="32" t="s">
        <v>32</v>
      </c>
      <c r="F30" s="3">
        <v>9</v>
      </c>
      <c r="G30" s="3">
        <v>6</v>
      </c>
      <c r="H30" s="3">
        <v>6</v>
      </c>
      <c r="I30" s="3">
        <v>9</v>
      </c>
      <c r="J30" s="4">
        <v>12</v>
      </c>
      <c r="K30" s="3">
        <v>6</v>
      </c>
      <c r="L30" s="3">
        <v>9</v>
      </c>
      <c r="M30" s="3">
        <v>9</v>
      </c>
      <c r="N30" s="3">
        <v>6</v>
      </c>
      <c r="O30" s="3" t="s">
        <v>32</v>
      </c>
      <c r="P30" s="3" t="s">
        <v>32</v>
      </c>
      <c r="Q30" s="3" t="s">
        <v>32</v>
      </c>
      <c r="R30" s="3"/>
      <c r="S30" s="3"/>
      <c r="T30" s="4"/>
      <c r="U30" s="56">
        <f t="shared" si="8"/>
        <v>72</v>
      </c>
      <c r="V30" s="59"/>
      <c r="W30" s="37"/>
      <c r="X30" s="38"/>
      <c r="Y30" s="38"/>
      <c r="Z30" s="37"/>
      <c r="AA30" s="7">
        <f t="shared" si="4"/>
        <v>72</v>
      </c>
      <c r="AB30" s="77">
        <f t="shared" si="2"/>
        <v>15</v>
      </c>
      <c r="AC30" s="77">
        <f t="shared" si="3"/>
        <v>21</v>
      </c>
    </row>
    <row r="31" spans="1:29" ht="18" customHeight="1" x14ac:dyDescent="0.25">
      <c r="A31" s="62" t="s">
        <v>58</v>
      </c>
      <c r="B31" s="66">
        <v>27</v>
      </c>
      <c r="C31" s="23" t="s">
        <v>59</v>
      </c>
      <c r="D31" s="67"/>
      <c r="E31" s="32" t="s">
        <v>32</v>
      </c>
      <c r="F31" s="3">
        <v>9</v>
      </c>
      <c r="G31" s="3">
        <v>6</v>
      </c>
      <c r="H31" s="3">
        <v>6</v>
      </c>
      <c r="I31" s="3">
        <v>9</v>
      </c>
      <c r="J31" s="4">
        <v>12</v>
      </c>
      <c r="K31" s="3">
        <v>6</v>
      </c>
      <c r="L31" s="3">
        <v>11</v>
      </c>
      <c r="M31" s="3">
        <v>8</v>
      </c>
      <c r="N31" s="3">
        <v>6</v>
      </c>
      <c r="O31" s="3" t="s">
        <v>32</v>
      </c>
      <c r="P31" s="3" t="s">
        <v>32</v>
      </c>
      <c r="Q31" s="3" t="s">
        <v>32</v>
      </c>
      <c r="R31" s="3"/>
      <c r="S31" s="3"/>
      <c r="T31" s="4"/>
      <c r="U31" s="56">
        <f t="shared" si="8"/>
        <v>73</v>
      </c>
      <c r="V31" s="59"/>
      <c r="W31" s="37"/>
      <c r="X31" s="38"/>
      <c r="Y31" s="38"/>
      <c r="Z31" s="37"/>
      <c r="AA31" s="7">
        <f t="shared" si="4"/>
        <v>73</v>
      </c>
      <c r="AB31" s="77">
        <f t="shared" si="2"/>
        <v>15</v>
      </c>
      <c r="AC31" s="77">
        <f t="shared" si="3"/>
        <v>21</v>
      </c>
    </row>
    <row r="32" spans="1:29" ht="18" customHeight="1" x14ac:dyDescent="0.25">
      <c r="A32" s="62" t="s">
        <v>58</v>
      </c>
      <c r="B32" s="66">
        <v>28</v>
      </c>
      <c r="C32" s="23" t="s">
        <v>59</v>
      </c>
      <c r="D32" s="67"/>
      <c r="E32" s="32">
        <v>12</v>
      </c>
      <c r="F32" s="3">
        <v>9</v>
      </c>
      <c r="G32" s="3">
        <v>6</v>
      </c>
      <c r="H32" s="3">
        <v>6</v>
      </c>
      <c r="I32" s="3">
        <v>14</v>
      </c>
      <c r="J32" s="4">
        <v>15</v>
      </c>
      <c r="K32" s="3">
        <v>8</v>
      </c>
      <c r="L32" s="3">
        <v>10</v>
      </c>
      <c r="M32" s="3">
        <v>11</v>
      </c>
      <c r="N32" s="3">
        <v>8</v>
      </c>
      <c r="O32" s="3" t="s">
        <v>32</v>
      </c>
      <c r="P32" s="3" t="s">
        <v>32</v>
      </c>
      <c r="Q32" s="3">
        <v>3</v>
      </c>
      <c r="R32" s="3"/>
      <c r="S32" s="3"/>
      <c r="T32" s="4"/>
      <c r="U32" s="56">
        <f t="shared" si="8"/>
        <v>102</v>
      </c>
      <c r="V32" s="59"/>
      <c r="W32" s="37"/>
      <c r="X32" s="38"/>
      <c r="Y32" s="38"/>
      <c r="Z32" s="37"/>
      <c r="AA32" s="7">
        <f t="shared" si="4"/>
        <v>102</v>
      </c>
      <c r="AB32" s="77">
        <f t="shared" si="2"/>
        <v>27</v>
      </c>
      <c r="AC32" s="77">
        <f t="shared" si="3"/>
        <v>29</v>
      </c>
    </row>
    <row r="33" spans="1:29" ht="18" customHeight="1" x14ac:dyDescent="0.25">
      <c r="A33" s="62" t="s">
        <v>54</v>
      </c>
      <c r="B33" s="66">
        <v>29</v>
      </c>
      <c r="C33" s="23" t="s">
        <v>55</v>
      </c>
      <c r="D33" s="67"/>
      <c r="E33" s="32" t="s">
        <v>32</v>
      </c>
      <c r="F33" s="3">
        <v>12</v>
      </c>
      <c r="G33" s="3">
        <v>6</v>
      </c>
      <c r="H33" s="3">
        <v>6</v>
      </c>
      <c r="I33" s="3">
        <v>12</v>
      </c>
      <c r="J33" s="4">
        <v>14</v>
      </c>
      <c r="K33" s="3">
        <v>7</v>
      </c>
      <c r="L33" s="3">
        <v>9</v>
      </c>
      <c r="M33" s="3">
        <v>10</v>
      </c>
      <c r="N33" s="3">
        <v>8</v>
      </c>
      <c r="O33" s="3" t="s">
        <v>32</v>
      </c>
      <c r="P33" s="3" t="s">
        <v>32</v>
      </c>
      <c r="Q33" s="3" t="s">
        <v>32</v>
      </c>
      <c r="R33" s="3"/>
      <c r="S33" s="3"/>
      <c r="T33" s="4"/>
      <c r="U33" s="56">
        <f t="shared" si="8"/>
        <v>84</v>
      </c>
      <c r="V33" s="59"/>
      <c r="W33" s="37"/>
      <c r="X33" s="38"/>
      <c r="Y33" s="38"/>
      <c r="Z33" s="37"/>
      <c r="AA33" s="7">
        <f t="shared" si="4"/>
        <v>84</v>
      </c>
      <c r="AB33" s="77">
        <f t="shared" si="2"/>
        <v>18</v>
      </c>
      <c r="AC33" s="77">
        <f t="shared" si="3"/>
        <v>26</v>
      </c>
    </row>
    <row r="34" spans="1:29" ht="18" customHeight="1" x14ac:dyDescent="0.25">
      <c r="A34" s="62" t="s">
        <v>54</v>
      </c>
      <c r="B34" s="66">
        <v>30</v>
      </c>
      <c r="C34" s="23" t="s">
        <v>55</v>
      </c>
      <c r="D34" s="67"/>
      <c r="E34" s="32" t="s">
        <v>32</v>
      </c>
      <c r="F34" s="3">
        <v>12</v>
      </c>
      <c r="G34" s="3">
        <v>6</v>
      </c>
      <c r="H34" s="3">
        <v>6</v>
      </c>
      <c r="I34" s="3">
        <v>12</v>
      </c>
      <c r="J34" s="4">
        <v>14</v>
      </c>
      <c r="K34" s="3">
        <v>8</v>
      </c>
      <c r="L34" s="3">
        <v>8</v>
      </c>
      <c r="M34" s="3">
        <v>9</v>
      </c>
      <c r="N34" s="3">
        <v>7</v>
      </c>
      <c r="O34" s="3" t="s">
        <v>32</v>
      </c>
      <c r="P34" s="3" t="s">
        <v>32</v>
      </c>
      <c r="Q34" s="3" t="s">
        <v>32</v>
      </c>
      <c r="R34" s="3"/>
      <c r="S34" s="3"/>
      <c r="T34" s="4"/>
      <c r="U34" s="56">
        <f t="shared" si="8"/>
        <v>82</v>
      </c>
      <c r="V34" s="59"/>
      <c r="W34" s="37"/>
      <c r="X34" s="38"/>
      <c r="Y34" s="38"/>
      <c r="Z34" s="37"/>
      <c r="AA34" s="7">
        <f t="shared" si="4"/>
        <v>82</v>
      </c>
      <c r="AB34" s="77">
        <f t="shared" si="2"/>
        <v>18</v>
      </c>
      <c r="AC34" s="77">
        <f t="shared" si="3"/>
        <v>26</v>
      </c>
    </row>
    <row r="35" spans="1:29" ht="18" customHeight="1" x14ac:dyDescent="0.25">
      <c r="A35" s="62" t="s">
        <v>54</v>
      </c>
      <c r="B35" s="66">
        <v>31</v>
      </c>
      <c r="C35" s="23" t="s">
        <v>55</v>
      </c>
      <c r="D35" s="67"/>
      <c r="E35" s="32" t="s">
        <v>32</v>
      </c>
      <c r="F35" s="3">
        <v>12</v>
      </c>
      <c r="G35" s="3">
        <v>6</v>
      </c>
      <c r="H35" s="3">
        <v>6</v>
      </c>
      <c r="I35" s="3">
        <v>9</v>
      </c>
      <c r="J35" s="4">
        <v>14</v>
      </c>
      <c r="K35" s="3">
        <v>6</v>
      </c>
      <c r="L35" s="3">
        <v>7</v>
      </c>
      <c r="M35" s="3">
        <v>9</v>
      </c>
      <c r="N35" s="3">
        <v>8</v>
      </c>
      <c r="O35" s="3" t="s">
        <v>32</v>
      </c>
      <c r="P35" s="3" t="s">
        <v>32</v>
      </c>
      <c r="Q35" s="3" t="s">
        <v>32</v>
      </c>
      <c r="R35" s="3"/>
      <c r="S35" s="3"/>
      <c r="T35" s="4"/>
      <c r="U35" s="56">
        <f t="shared" si="8"/>
        <v>77</v>
      </c>
      <c r="V35" s="59"/>
      <c r="W35" s="37"/>
      <c r="X35" s="38"/>
      <c r="Y35" s="38"/>
      <c r="Z35" s="37"/>
      <c r="AA35" s="7">
        <f t="shared" si="4"/>
        <v>77</v>
      </c>
      <c r="AB35" s="77">
        <f t="shared" si="2"/>
        <v>18</v>
      </c>
      <c r="AC35" s="77">
        <f t="shared" si="3"/>
        <v>23</v>
      </c>
    </row>
    <row r="36" spans="1:29" ht="18" customHeight="1" x14ac:dyDescent="0.25">
      <c r="A36" s="62" t="s">
        <v>54</v>
      </c>
      <c r="B36" s="66">
        <v>32</v>
      </c>
      <c r="C36" s="23" t="s">
        <v>55</v>
      </c>
      <c r="D36" s="67"/>
      <c r="E36" s="32" t="s">
        <v>32</v>
      </c>
      <c r="F36" s="3">
        <v>12</v>
      </c>
      <c r="G36" s="3">
        <v>6</v>
      </c>
      <c r="H36" s="3">
        <v>6</v>
      </c>
      <c r="I36" s="3">
        <v>9</v>
      </c>
      <c r="J36" s="4">
        <v>14</v>
      </c>
      <c r="K36" s="3">
        <v>7</v>
      </c>
      <c r="L36" s="3">
        <v>9</v>
      </c>
      <c r="M36" s="3">
        <v>8</v>
      </c>
      <c r="N36" s="3">
        <v>8</v>
      </c>
      <c r="O36" s="3" t="s">
        <v>32</v>
      </c>
      <c r="P36" s="3" t="s">
        <v>32</v>
      </c>
      <c r="Q36" s="3" t="s">
        <v>32</v>
      </c>
      <c r="R36" s="3"/>
      <c r="S36" s="3"/>
      <c r="T36" s="4"/>
      <c r="U36" s="56">
        <f t="shared" si="8"/>
        <v>79</v>
      </c>
      <c r="V36" s="59"/>
      <c r="W36" s="37"/>
      <c r="X36" s="38"/>
      <c r="Y36" s="38"/>
      <c r="Z36" s="37"/>
      <c r="AA36" s="7">
        <f t="shared" si="4"/>
        <v>79</v>
      </c>
      <c r="AB36" s="77">
        <f t="shared" si="2"/>
        <v>18</v>
      </c>
      <c r="AC36" s="77">
        <f t="shared" si="3"/>
        <v>23</v>
      </c>
    </row>
    <row r="37" spans="1:29" ht="18" customHeight="1" x14ac:dyDescent="0.25">
      <c r="A37" s="62" t="s">
        <v>52</v>
      </c>
      <c r="B37" s="66">
        <v>33</v>
      </c>
      <c r="C37" s="23" t="s">
        <v>53</v>
      </c>
      <c r="D37" s="67"/>
      <c r="E37" s="2" t="s">
        <v>32</v>
      </c>
      <c r="F37" s="3" t="s">
        <v>32</v>
      </c>
      <c r="G37" s="3" t="s">
        <v>32</v>
      </c>
      <c r="H37" s="3">
        <v>9</v>
      </c>
      <c r="I37" s="3" t="s">
        <v>32</v>
      </c>
      <c r="J37" s="4">
        <v>14</v>
      </c>
      <c r="K37" s="3">
        <v>9</v>
      </c>
      <c r="L37" s="3">
        <v>10</v>
      </c>
      <c r="M37" s="3">
        <v>9</v>
      </c>
      <c r="N37" s="3">
        <v>6</v>
      </c>
      <c r="O37" s="3" t="s">
        <v>32</v>
      </c>
      <c r="P37" s="3" t="s">
        <v>32</v>
      </c>
      <c r="Q37" s="3" t="s">
        <v>32</v>
      </c>
      <c r="R37" s="3"/>
      <c r="S37" s="3"/>
      <c r="T37" s="4"/>
      <c r="U37" s="56">
        <f t="shared" si="8"/>
        <v>57</v>
      </c>
      <c r="V37" s="59"/>
      <c r="W37" s="37"/>
      <c r="X37" s="38"/>
      <c r="Y37" s="38"/>
      <c r="Z37" s="37"/>
      <c r="AA37" s="7">
        <f t="shared" si="4"/>
        <v>57</v>
      </c>
      <c r="AB37" s="77">
        <f t="shared" si="2"/>
        <v>0</v>
      </c>
      <c r="AC37" s="77">
        <f t="shared" si="3"/>
        <v>14</v>
      </c>
    </row>
    <row r="38" spans="1:29" ht="18" customHeight="1" x14ac:dyDescent="0.25">
      <c r="A38" s="62" t="s">
        <v>52</v>
      </c>
      <c r="B38" s="66">
        <v>34</v>
      </c>
      <c r="C38" s="23" t="s">
        <v>39</v>
      </c>
      <c r="D38" s="67"/>
      <c r="E38" s="32" t="s">
        <v>32</v>
      </c>
      <c r="F38" s="3" t="s">
        <v>32</v>
      </c>
      <c r="G38" s="3" t="s">
        <v>32</v>
      </c>
      <c r="H38" s="3" t="s">
        <v>32</v>
      </c>
      <c r="I38" s="3" t="s">
        <v>32</v>
      </c>
      <c r="J38" s="4" t="s">
        <v>32</v>
      </c>
      <c r="K38" s="3" t="s">
        <v>32</v>
      </c>
      <c r="L38" s="3" t="s">
        <v>32</v>
      </c>
      <c r="M38" s="3" t="s">
        <v>32</v>
      </c>
      <c r="N38" s="3" t="s">
        <v>32</v>
      </c>
      <c r="O38" s="3" t="s">
        <v>32</v>
      </c>
      <c r="P38" s="3" t="s">
        <v>32</v>
      </c>
      <c r="Q38" s="3" t="s">
        <v>32</v>
      </c>
      <c r="R38" s="3"/>
      <c r="S38" s="3"/>
      <c r="T38" s="4"/>
      <c r="U38" s="56" t="str">
        <f t="shared" si="8"/>
        <v>NC</v>
      </c>
      <c r="V38" s="59"/>
      <c r="W38" s="37"/>
      <c r="X38" s="38"/>
      <c r="Y38" s="38"/>
      <c r="Z38" s="37"/>
      <c r="AA38" s="7">
        <f t="shared" si="4"/>
        <v>0</v>
      </c>
      <c r="AB38" s="77">
        <f t="shared" si="2"/>
        <v>0</v>
      </c>
      <c r="AC38" s="77">
        <f t="shared" si="3"/>
        <v>0</v>
      </c>
    </row>
    <row r="39" spans="1:29" ht="18" customHeight="1" x14ac:dyDescent="0.25">
      <c r="A39" s="62" t="s">
        <v>40</v>
      </c>
      <c r="B39" s="66">
        <v>35</v>
      </c>
      <c r="C39" s="23" t="s">
        <v>41</v>
      </c>
      <c r="D39" s="67"/>
      <c r="E39" s="2" t="s">
        <v>32</v>
      </c>
      <c r="F39" s="3">
        <v>12</v>
      </c>
      <c r="G39" s="3" t="s">
        <v>32</v>
      </c>
      <c r="H39" s="3">
        <v>6</v>
      </c>
      <c r="I39" s="3" t="s">
        <v>32</v>
      </c>
      <c r="J39" s="4">
        <v>9</v>
      </c>
      <c r="K39" s="33" t="s">
        <v>32</v>
      </c>
      <c r="L39" s="3">
        <v>8</v>
      </c>
      <c r="M39" s="3" t="s">
        <v>32</v>
      </c>
      <c r="N39" s="3" t="s">
        <v>32</v>
      </c>
      <c r="O39" s="3" t="s">
        <v>32</v>
      </c>
      <c r="P39" s="33" t="s">
        <v>32</v>
      </c>
      <c r="Q39" s="33" t="s">
        <v>32</v>
      </c>
      <c r="R39" s="3"/>
      <c r="S39" s="3"/>
      <c r="T39" s="4"/>
      <c r="U39" s="56">
        <f>IF(AA39&lt;30,IF(AA39=0,"NC","INS"),AA39)</f>
        <v>35</v>
      </c>
      <c r="V39" s="59"/>
      <c r="W39" s="37"/>
      <c r="X39" s="38"/>
      <c r="Y39" s="38"/>
      <c r="Z39" s="37"/>
      <c r="AA39" s="7">
        <f t="shared" si="4"/>
        <v>35</v>
      </c>
      <c r="AB39" s="77">
        <f t="shared" si="2"/>
        <v>12</v>
      </c>
      <c r="AC39" s="77">
        <f t="shared" si="3"/>
        <v>9</v>
      </c>
    </row>
    <row r="40" spans="1:29" ht="18" customHeight="1" x14ac:dyDescent="0.25">
      <c r="A40" s="62" t="s">
        <v>40</v>
      </c>
      <c r="B40" s="66">
        <v>36</v>
      </c>
      <c r="C40" s="23" t="s">
        <v>36</v>
      </c>
      <c r="D40" s="67"/>
      <c r="E40" s="32" t="s">
        <v>32</v>
      </c>
      <c r="F40" s="3" t="s">
        <v>32</v>
      </c>
      <c r="G40" s="3" t="s">
        <v>32</v>
      </c>
      <c r="H40" s="3" t="s">
        <v>32</v>
      </c>
      <c r="I40" s="3" t="s">
        <v>32</v>
      </c>
      <c r="J40" s="4" t="s">
        <v>32</v>
      </c>
      <c r="K40" s="3" t="s">
        <v>32</v>
      </c>
      <c r="L40" s="3" t="s">
        <v>32</v>
      </c>
      <c r="M40" s="3" t="s">
        <v>32</v>
      </c>
      <c r="N40" s="3" t="s">
        <v>32</v>
      </c>
      <c r="O40" s="3" t="s">
        <v>32</v>
      </c>
      <c r="P40" s="3" t="s">
        <v>32</v>
      </c>
      <c r="Q40" s="3" t="s">
        <v>32</v>
      </c>
      <c r="R40" s="3">
        <v>0</v>
      </c>
      <c r="S40" s="3"/>
      <c r="T40" s="4">
        <v>0</v>
      </c>
      <c r="U40" s="56" t="str">
        <f t="shared" ref="U40:U59" si="9">IF(AA40&lt;50,IF(AA40=0,"NC","INS"),AA40)</f>
        <v>NC</v>
      </c>
      <c r="V40" s="59"/>
      <c r="W40" s="37"/>
      <c r="X40" s="38"/>
      <c r="Y40" s="38"/>
      <c r="Z40" s="37"/>
      <c r="AA40" s="7">
        <f t="shared" si="4"/>
        <v>0</v>
      </c>
      <c r="AB40" s="77">
        <f t="shared" si="2"/>
        <v>0</v>
      </c>
      <c r="AC40" s="77">
        <f t="shared" si="3"/>
        <v>0</v>
      </c>
    </row>
    <row r="41" spans="1:29" ht="18" customHeight="1" x14ac:dyDescent="0.25">
      <c r="A41" s="62" t="s">
        <v>40</v>
      </c>
      <c r="B41" s="66">
        <v>37</v>
      </c>
      <c r="C41" s="23" t="s">
        <v>36</v>
      </c>
      <c r="D41" s="67"/>
      <c r="E41" s="53" t="s">
        <v>32</v>
      </c>
      <c r="F41" s="3" t="s">
        <v>32</v>
      </c>
      <c r="G41" s="3" t="s">
        <v>32</v>
      </c>
      <c r="H41" s="3" t="s">
        <v>32</v>
      </c>
      <c r="I41" s="3" t="s">
        <v>32</v>
      </c>
      <c r="J41" s="4" t="s">
        <v>32</v>
      </c>
      <c r="K41" s="3" t="s">
        <v>32</v>
      </c>
      <c r="L41" s="3" t="s">
        <v>32</v>
      </c>
      <c r="M41" s="3" t="s">
        <v>32</v>
      </c>
      <c r="N41" s="3" t="s">
        <v>32</v>
      </c>
      <c r="O41" s="3" t="s">
        <v>32</v>
      </c>
      <c r="P41" s="3" t="s">
        <v>32</v>
      </c>
      <c r="Q41" s="3" t="s">
        <v>32</v>
      </c>
      <c r="R41" s="3">
        <v>0</v>
      </c>
      <c r="S41" s="3">
        <v>0</v>
      </c>
      <c r="T41" s="4">
        <v>0</v>
      </c>
      <c r="U41" s="56" t="str">
        <f t="shared" si="9"/>
        <v>NC</v>
      </c>
      <c r="V41" s="59"/>
      <c r="W41" s="37"/>
      <c r="X41" s="38"/>
      <c r="Y41" s="38"/>
      <c r="Z41" s="37"/>
      <c r="AA41" s="7">
        <f t="shared" si="4"/>
        <v>0</v>
      </c>
      <c r="AB41" s="77">
        <f t="shared" si="2"/>
        <v>0</v>
      </c>
      <c r="AC41" s="77">
        <f t="shared" si="3"/>
        <v>0</v>
      </c>
    </row>
    <row r="42" spans="1:29" ht="18" customHeight="1" x14ac:dyDescent="0.25">
      <c r="A42" s="62" t="s">
        <v>40</v>
      </c>
      <c r="B42" s="66">
        <v>38</v>
      </c>
      <c r="C42" s="23" t="s">
        <v>36</v>
      </c>
      <c r="D42" s="67"/>
      <c r="E42" s="53">
        <v>17</v>
      </c>
      <c r="F42" s="3">
        <v>15</v>
      </c>
      <c r="G42" s="3">
        <v>7</v>
      </c>
      <c r="H42" s="3">
        <v>6</v>
      </c>
      <c r="I42" s="3" t="s">
        <v>32</v>
      </c>
      <c r="J42" s="4">
        <v>12</v>
      </c>
      <c r="K42" s="33">
        <v>6</v>
      </c>
      <c r="L42" s="3">
        <v>9</v>
      </c>
      <c r="M42" s="3">
        <v>6</v>
      </c>
      <c r="N42" s="3">
        <v>7</v>
      </c>
      <c r="O42" s="3" t="s">
        <v>32</v>
      </c>
      <c r="P42" s="33" t="s">
        <v>32</v>
      </c>
      <c r="Q42" s="33" t="s">
        <v>32</v>
      </c>
      <c r="R42" s="3"/>
      <c r="S42" s="33"/>
      <c r="T42" s="4"/>
      <c r="U42" s="56">
        <f t="shared" si="9"/>
        <v>85</v>
      </c>
      <c r="V42" s="59"/>
      <c r="W42" s="37"/>
      <c r="X42" s="38"/>
      <c r="Y42" s="38"/>
      <c r="Z42" s="37"/>
      <c r="AA42" s="7">
        <f t="shared" si="4"/>
        <v>85</v>
      </c>
      <c r="AB42" s="77">
        <f t="shared" si="2"/>
        <v>39</v>
      </c>
      <c r="AC42" s="77">
        <f t="shared" si="3"/>
        <v>12</v>
      </c>
    </row>
    <row r="43" spans="1:29" ht="18" customHeight="1" x14ac:dyDescent="0.25">
      <c r="A43" s="62" t="s">
        <v>40</v>
      </c>
      <c r="B43" s="66">
        <v>39</v>
      </c>
      <c r="C43" s="23" t="s">
        <v>36</v>
      </c>
      <c r="D43" s="67"/>
      <c r="E43" s="32">
        <v>12</v>
      </c>
      <c r="F43" s="3">
        <v>14</v>
      </c>
      <c r="G43" s="3">
        <v>8</v>
      </c>
      <c r="H43" s="3">
        <v>6</v>
      </c>
      <c r="I43" s="3">
        <v>9</v>
      </c>
      <c r="J43" s="4">
        <v>14</v>
      </c>
      <c r="K43" s="3">
        <v>7</v>
      </c>
      <c r="L43" s="3">
        <v>9</v>
      </c>
      <c r="M43" s="3">
        <v>9</v>
      </c>
      <c r="N43" s="3">
        <v>6</v>
      </c>
      <c r="O43" s="3" t="s">
        <v>32</v>
      </c>
      <c r="P43" s="3" t="s">
        <v>32</v>
      </c>
      <c r="Q43" s="3">
        <v>3</v>
      </c>
      <c r="R43" s="3"/>
      <c r="S43" s="3"/>
      <c r="T43" s="4"/>
      <c r="U43" s="56">
        <f t="shared" si="9"/>
        <v>97</v>
      </c>
      <c r="V43" s="59"/>
      <c r="W43" s="37"/>
      <c r="X43" s="38"/>
      <c r="Y43" s="38"/>
      <c r="Z43" s="37"/>
      <c r="AA43" s="7">
        <f t="shared" si="4"/>
        <v>97</v>
      </c>
      <c r="AB43" s="77">
        <f t="shared" si="2"/>
        <v>34</v>
      </c>
      <c r="AC43" s="77">
        <f t="shared" si="3"/>
        <v>23</v>
      </c>
    </row>
    <row r="44" spans="1:29" ht="18" customHeight="1" x14ac:dyDescent="0.25">
      <c r="A44" s="62" t="s">
        <v>40</v>
      </c>
      <c r="B44" s="66">
        <v>40</v>
      </c>
      <c r="C44" s="23" t="s">
        <v>36</v>
      </c>
      <c r="D44" s="67"/>
      <c r="E44" s="2">
        <v>12</v>
      </c>
      <c r="F44" s="3">
        <v>14</v>
      </c>
      <c r="G44" s="3">
        <v>9</v>
      </c>
      <c r="H44" s="3">
        <v>6</v>
      </c>
      <c r="I44" s="3">
        <v>15</v>
      </c>
      <c r="J44" s="4">
        <v>14</v>
      </c>
      <c r="K44" s="3">
        <v>6</v>
      </c>
      <c r="L44" s="3">
        <v>8</v>
      </c>
      <c r="M44" s="3">
        <v>9</v>
      </c>
      <c r="N44" s="3">
        <v>7</v>
      </c>
      <c r="O44" s="3" t="s">
        <v>32</v>
      </c>
      <c r="P44" s="3" t="s">
        <v>32</v>
      </c>
      <c r="Q44" s="3">
        <v>3</v>
      </c>
      <c r="R44" s="3"/>
      <c r="S44" s="3"/>
      <c r="T44" s="4"/>
      <c r="U44" s="56">
        <f t="shared" si="9"/>
        <v>103</v>
      </c>
      <c r="V44" s="59" t="s">
        <v>22</v>
      </c>
      <c r="W44" s="37"/>
      <c r="X44" s="38"/>
      <c r="Y44" s="38"/>
      <c r="Z44" s="37"/>
      <c r="AA44" s="7">
        <f t="shared" si="4"/>
        <v>103</v>
      </c>
      <c r="AB44" s="77">
        <f t="shared" si="2"/>
        <v>35</v>
      </c>
      <c r="AC44" s="77">
        <f t="shared" si="3"/>
        <v>29</v>
      </c>
    </row>
    <row r="45" spans="1:29" ht="18" customHeight="1" x14ac:dyDescent="0.25">
      <c r="A45" s="62" t="s">
        <v>40</v>
      </c>
      <c r="B45" s="66">
        <v>41</v>
      </c>
      <c r="C45" s="23" t="s">
        <v>36</v>
      </c>
      <c r="D45" s="67"/>
      <c r="E45" s="32">
        <v>12</v>
      </c>
      <c r="F45" s="3">
        <v>15</v>
      </c>
      <c r="G45" s="3">
        <v>7</v>
      </c>
      <c r="H45" s="3">
        <v>6</v>
      </c>
      <c r="I45" s="3">
        <v>9</v>
      </c>
      <c r="J45" s="4">
        <v>14</v>
      </c>
      <c r="K45" s="3">
        <v>6</v>
      </c>
      <c r="L45" s="3">
        <v>8</v>
      </c>
      <c r="M45" s="3">
        <v>9</v>
      </c>
      <c r="N45" s="3">
        <v>7</v>
      </c>
      <c r="O45" s="3" t="s">
        <v>32</v>
      </c>
      <c r="P45" s="3" t="s">
        <v>32</v>
      </c>
      <c r="Q45" s="3">
        <v>3</v>
      </c>
      <c r="R45" s="3"/>
      <c r="S45" s="3"/>
      <c r="T45" s="4"/>
      <c r="U45" s="56">
        <f t="shared" si="9"/>
        <v>96</v>
      </c>
      <c r="V45" s="59"/>
      <c r="W45" s="37"/>
      <c r="X45" s="38"/>
      <c r="Y45" s="38"/>
      <c r="Z45" s="37"/>
      <c r="AA45" s="7">
        <f t="shared" si="4"/>
        <v>96</v>
      </c>
      <c r="AB45" s="77">
        <f t="shared" si="2"/>
        <v>34</v>
      </c>
      <c r="AC45" s="77">
        <f t="shared" si="3"/>
        <v>23</v>
      </c>
    </row>
    <row r="46" spans="1:29" ht="18" customHeight="1" x14ac:dyDescent="0.25">
      <c r="A46" s="62" t="s">
        <v>40</v>
      </c>
      <c r="B46" s="66">
        <v>42</v>
      </c>
      <c r="C46" s="23" t="s">
        <v>36</v>
      </c>
      <c r="D46" s="67"/>
      <c r="E46" s="32">
        <v>12</v>
      </c>
      <c r="F46" s="3">
        <v>14</v>
      </c>
      <c r="G46" s="3">
        <v>9</v>
      </c>
      <c r="H46" s="3">
        <v>6</v>
      </c>
      <c r="I46" s="3">
        <v>15</v>
      </c>
      <c r="J46" s="4">
        <v>14</v>
      </c>
      <c r="K46" s="3">
        <v>7</v>
      </c>
      <c r="L46" s="3">
        <v>9</v>
      </c>
      <c r="M46" s="3">
        <v>8</v>
      </c>
      <c r="N46" s="3">
        <v>8</v>
      </c>
      <c r="O46" s="3" t="s">
        <v>32</v>
      </c>
      <c r="P46" s="3" t="s">
        <v>32</v>
      </c>
      <c r="Q46" s="3">
        <v>3</v>
      </c>
      <c r="R46" s="3"/>
      <c r="S46" s="3"/>
      <c r="T46" s="4"/>
      <c r="U46" s="56">
        <f t="shared" si="9"/>
        <v>105</v>
      </c>
      <c r="V46" s="59" t="s">
        <v>24</v>
      </c>
      <c r="W46" s="37"/>
      <c r="X46" s="38"/>
      <c r="Y46" s="38"/>
      <c r="Z46" s="37"/>
      <c r="AA46" s="7">
        <f t="shared" si="4"/>
        <v>105</v>
      </c>
      <c r="AB46" s="77">
        <f t="shared" si="2"/>
        <v>35</v>
      </c>
      <c r="AC46" s="77">
        <f t="shared" si="3"/>
        <v>29</v>
      </c>
    </row>
    <row r="47" spans="1:29" ht="18" customHeight="1" x14ac:dyDescent="0.25">
      <c r="A47" s="62" t="s">
        <v>45</v>
      </c>
      <c r="B47" s="66">
        <v>43</v>
      </c>
      <c r="C47" s="23" t="s">
        <v>46</v>
      </c>
      <c r="D47" s="67"/>
      <c r="E47" s="32">
        <v>15</v>
      </c>
      <c r="F47" s="3" t="s">
        <v>32</v>
      </c>
      <c r="G47" s="3">
        <v>7</v>
      </c>
      <c r="H47" s="3">
        <v>8</v>
      </c>
      <c r="I47" s="3" t="s">
        <v>32</v>
      </c>
      <c r="J47" s="4">
        <v>14</v>
      </c>
      <c r="K47" s="3">
        <v>7</v>
      </c>
      <c r="L47" s="3">
        <v>9</v>
      </c>
      <c r="M47" s="3">
        <v>9</v>
      </c>
      <c r="N47" s="3">
        <v>7</v>
      </c>
      <c r="O47" s="3" t="s">
        <v>32</v>
      </c>
      <c r="P47" s="3" t="s">
        <v>32</v>
      </c>
      <c r="Q47" s="3" t="s">
        <v>32</v>
      </c>
      <c r="R47" s="3"/>
      <c r="S47" s="3"/>
      <c r="T47" s="4"/>
      <c r="U47" s="56">
        <f t="shared" si="9"/>
        <v>76</v>
      </c>
      <c r="V47" s="59"/>
      <c r="W47" s="37"/>
      <c r="X47" s="38"/>
      <c r="Y47" s="38"/>
      <c r="Z47" s="37"/>
      <c r="AA47" s="7">
        <f t="shared" si="4"/>
        <v>76</v>
      </c>
      <c r="AB47" s="77">
        <f t="shared" si="2"/>
        <v>22</v>
      </c>
      <c r="AC47" s="77">
        <f t="shared" si="3"/>
        <v>14</v>
      </c>
    </row>
    <row r="48" spans="1:29" ht="18" customHeight="1" x14ac:dyDescent="0.25">
      <c r="A48" s="62" t="s">
        <v>45</v>
      </c>
      <c r="B48" s="66">
        <v>44</v>
      </c>
      <c r="C48" s="23" t="s">
        <v>46</v>
      </c>
      <c r="D48" s="67"/>
      <c r="E48" s="54">
        <v>12</v>
      </c>
      <c r="F48" s="22" t="s">
        <v>32</v>
      </c>
      <c r="G48" s="3">
        <v>8</v>
      </c>
      <c r="H48" s="3">
        <v>7</v>
      </c>
      <c r="I48" s="3">
        <v>12</v>
      </c>
      <c r="J48" s="4">
        <v>14</v>
      </c>
      <c r="K48" s="3">
        <v>7</v>
      </c>
      <c r="L48" s="3">
        <v>10</v>
      </c>
      <c r="M48" s="3">
        <v>9</v>
      </c>
      <c r="N48" s="3">
        <v>7</v>
      </c>
      <c r="O48" s="3" t="s">
        <v>32</v>
      </c>
      <c r="P48" s="3" t="s">
        <v>32</v>
      </c>
      <c r="Q48" s="3" t="s">
        <v>32</v>
      </c>
      <c r="R48" s="3"/>
      <c r="S48" s="3"/>
      <c r="T48" s="4"/>
      <c r="U48" s="56">
        <f t="shared" si="9"/>
        <v>86</v>
      </c>
      <c r="V48" s="59"/>
      <c r="W48" s="37"/>
      <c r="X48" s="38"/>
      <c r="Y48" s="38"/>
      <c r="Z48" s="37"/>
      <c r="AA48" s="7">
        <f t="shared" si="4"/>
        <v>86</v>
      </c>
      <c r="AB48" s="77">
        <f t="shared" si="2"/>
        <v>20</v>
      </c>
      <c r="AC48" s="77">
        <f t="shared" si="3"/>
        <v>26</v>
      </c>
    </row>
    <row r="49" spans="1:29" ht="18" customHeight="1" x14ac:dyDescent="0.25">
      <c r="A49" s="62" t="s">
        <v>45</v>
      </c>
      <c r="B49" s="66">
        <v>45</v>
      </c>
      <c r="C49" s="23" t="s">
        <v>46</v>
      </c>
      <c r="D49" s="67"/>
      <c r="E49" s="2">
        <v>18</v>
      </c>
      <c r="F49" s="3">
        <v>12</v>
      </c>
      <c r="G49" s="3">
        <v>9</v>
      </c>
      <c r="H49" s="3">
        <v>7</v>
      </c>
      <c r="I49" s="3" t="s">
        <v>32</v>
      </c>
      <c r="J49" s="4">
        <v>14</v>
      </c>
      <c r="K49" s="3">
        <v>8</v>
      </c>
      <c r="L49" s="3">
        <v>9</v>
      </c>
      <c r="M49" s="3">
        <v>12</v>
      </c>
      <c r="N49" s="3">
        <v>8</v>
      </c>
      <c r="O49" s="3" t="s">
        <v>32</v>
      </c>
      <c r="P49" s="3" t="s">
        <v>32</v>
      </c>
      <c r="Q49" s="3" t="s">
        <v>32</v>
      </c>
      <c r="R49" s="3"/>
      <c r="S49" s="3"/>
      <c r="T49" s="4"/>
      <c r="U49" s="56">
        <f t="shared" si="9"/>
        <v>97</v>
      </c>
      <c r="V49" s="59"/>
      <c r="W49" s="37"/>
      <c r="X49" s="38"/>
      <c r="Y49" s="38"/>
      <c r="Z49" s="37"/>
      <c r="AA49" s="7">
        <f t="shared" si="4"/>
        <v>97</v>
      </c>
      <c r="AB49" s="77">
        <f t="shared" si="2"/>
        <v>39</v>
      </c>
      <c r="AC49" s="77">
        <f t="shared" si="3"/>
        <v>14</v>
      </c>
    </row>
    <row r="50" spans="1:29" ht="18" customHeight="1" x14ac:dyDescent="0.25">
      <c r="A50" s="62" t="s">
        <v>45</v>
      </c>
      <c r="B50" s="66">
        <v>46</v>
      </c>
      <c r="C50" s="23" t="s">
        <v>46</v>
      </c>
      <c r="D50" s="67"/>
      <c r="E50" s="2">
        <v>16</v>
      </c>
      <c r="F50" s="3">
        <v>12</v>
      </c>
      <c r="G50" s="3">
        <v>9</v>
      </c>
      <c r="H50" s="3">
        <v>6</v>
      </c>
      <c r="I50" s="3">
        <v>9</v>
      </c>
      <c r="J50" s="4">
        <v>15</v>
      </c>
      <c r="K50" s="3">
        <v>8</v>
      </c>
      <c r="L50" s="3">
        <v>11</v>
      </c>
      <c r="M50" s="3">
        <v>9</v>
      </c>
      <c r="N50" s="3">
        <v>8</v>
      </c>
      <c r="O50" s="3" t="s">
        <v>32</v>
      </c>
      <c r="P50" s="3" t="s">
        <v>32</v>
      </c>
      <c r="Q50" s="3">
        <v>3</v>
      </c>
      <c r="R50" s="3"/>
      <c r="S50" s="3"/>
      <c r="T50" s="4"/>
      <c r="U50" s="56">
        <f t="shared" si="9"/>
        <v>106</v>
      </c>
      <c r="V50" s="59" t="s">
        <v>23</v>
      </c>
      <c r="W50" s="37"/>
      <c r="X50" s="38"/>
      <c r="Y50" s="38"/>
      <c r="Z50" s="37"/>
      <c r="AA50" s="7">
        <f t="shared" si="4"/>
        <v>106</v>
      </c>
      <c r="AB50" s="77">
        <f t="shared" si="2"/>
        <v>37</v>
      </c>
      <c r="AC50" s="77">
        <f t="shared" si="3"/>
        <v>24</v>
      </c>
    </row>
    <row r="51" spans="1:29" ht="18" customHeight="1" x14ac:dyDescent="0.25">
      <c r="A51" s="62" t="s">
        <v>45</v>
      </c>
      <c r="B51" s="66">
        <v>47</v>
      </c>
      <c r="C51" s="23" t="s">
        <v>46</v>
      </c>
      <c r="D51" s="67"/>
      <c r="E51" s="32">
        <v>13</v>
      </c>
      <c r="F51" s="3" t="s">
        <v>32</v>
      </c>
      <c r="G51" s="3">
        <v>6</v>
      </c>
      <c r="H51" s="3">
        <v>7</v>
      </c>
      <c r="I51" s="3">
        <v>10</v>
      </c>
      <c r="J51" s="4">
        <v>13</v>
      </c>
      <c r="K51" s="3">
        <v>6</v>
      </c>
      <c r="L51" s="3">
        <v>8</v>
      </c>
      <c r="M51" s="3">
        <v>8</v>
      </c>
      <c r="N51" s="3">
        <v>7</v>
      </c>
      <c r="O51" s="3" t="s">
        <v>32</v>
      </c>
      <c r="P51" s="3" t="s">
        <v>32</v>
      </c>
      <c r="Q51" s="3" t="s">
        <v>32</v>
      </c>
      <c r="R51" s="3"/>
      <c r="S51" s="3"/>
      <c r="T51" s="4"/>
      <c r="U51" s="56">
        <f t="shared" si="9"/>
        <v>78</v>
      </c>
      <c r="V51" s="59"/>
      <c r="W51" s="37"/>
      <c r="X51" s="38"/>
      <c r="Y51" s="38"/>
      <c r="Z51" s="37"/>
      <c r="AA51" s="7">
        <f t="shared" si="4"/>
        <v>78</v>
      </c>
      <c r="AB51" s="77">
        <f t="shared" si="2"/>
        <v>19</v>
      </c>
      <c r="AC51" s="77">
        <f t="shared" si="3"/>
        <v>23</v>
      </c>
    </row>
    <row r="52" spans="1:29" ht="18" customHeight="1" x14ac:dyDescent="0.25">
      <c r="A52" s="62" t="s">
        <v>45</v>
      </c>
      <c r="B52" s="66">
        <v>48</v>
      </c>
      <c r="C52" s="23" t="s">
        <v>46</v>
      </c>
      <c r="D52" s="67"/>
      <c r="E52" s="32">
        <v>15</v>
      </c>
      <c r="F52" s="3">
        <v>12</v>
      </c>
      <c r="G52" s="3">
        <v>8</v>
      </c>
      <c r="H52" s="3">
        <v>9</v>
      </c>
      <c r="I52" s="3" t="s">
        <v>32</v>
      </c>
      <c r="J52" s="4">
        <v>13</v>
      </c>
      <c r="K52" s="3">
        <v>10</v>
      </c>
      <c r="L52" s="3">
        <v>9</v>
      </c>
      <c r="M52" s="3">
        <v>12</v>
      </c>
      <c r="N52" s="3">
        <v>11</v>
      </c>
      <c r="O52" s="3" t="s">
        <v>32</v>
      </c>
      <c r="P52" s="3" t="s">
        <v>32</v>
      </c>
      <c r="Q52" s="3" t="s">
        <v>32</v>
      </c>
      <c r="R52" s="3"/>
      <c r="S52" s="3"/>
      <c r="T52" s="4"/>
      <c r="U52" s="56">
        <f t="shared" si="9"/>
        <v>99</v>
      </c>
      <c r="V52" s="59"/>
      <c r="W52" s="37"/>
      <c r="X52" s="38"/>
      <c r="Y52" s="38"/>
      <c r="Z52" s="37"/>
      <c r="AA52" s="7">
        <f t="shared" si="4"/>
        <v>99</v>
      </c>
      <c r="AB52" s="77">
        <f t="shared" si="2"/>
        <v>35</v>
      </c>
      <c r="AC52" s="77">
        <f t="shared" si="3"/>
        <v>13</v>
      </c>
    </row>
    <row r="53" spans="1:29" ht="18" customHeight="1" x14ac:dyDescent="0.25">
      <c r="A53" s="62" t="s">
        <v>45</v>
      </c>
      <c r="B53" s="66">
        <v>49</v>
      </c>
      <c r="C53" s="23" t="s">
        <v>46</v>
      </c>
      <c r="D53" s="67"/>
      <c r="E53" s="32">
        <v>12</v>
      </c>
      <c r="F53" s="3" t="s">
        <v>32</v>
      </c>
      <c r="G53" s="3">
        <v>6</v>
      </c>
      <c r="H53" s="3">
        <v>8</v>
      </c>
      <c r="I53" s="3">
        <v>12</v>
      </c>
      <c r="J53" s="4">
        <v>12</v>
      </c>
      <c r="K53" s="3">
        <v>8</v>
      </c>
      <c r="L53" s="3">
        <v>12</v>
      </c>
      <c r="M53" s="3">
        <v>9</v>
      </c>
      <c r="N53" s="3">
        <v>9</v>
      </c>
      <c r="O53" s="3" t="s">
        <v>32</v>
      </c>
      <c r="P53" s="3" t="s">
        <v>32</v>
      </c>
      <c r="Q53" s="3" t="s">
        <v>32</v>
      </c>
      <c r="R53" s="3"/>
      <c r="S53" s="3"/>
      <c r="T53" s="4"/>
      <c r="U53" s="56">
        <f t="shared" si="9"/>
        <v>88</v>
      </c>
      <c r="V53" s="59"/>
      <c r="W53" s="37"/>
      <c r="X53" s="38"/>
      <c r="Y53" s="38"/>
      <c r="Z53" s="37"/>
      <c r="AA53" s="7">
        <f t="shared" si="4"/>
        <v>88</v>
      </c>
      <c r="AB53" s="77">
        <f t="shared" si="2"/>
        <v>18</v>
      </c>
      <c r="AC53" s="77">
        <f t="shared" si="3"/>
        <v>24</v>
      </c>
    </row>
    <row r="54" spans="1:29" ht="18" customHeight="1" x14ac:dyDescent="0.25">
      <c r="A54" s="62" t="s">
        <v>45</v>
      </c>
      <c r="B54" s="66">
        <v>50</v>
      </c>
      <c r="C54" s="23" t="s">
        <v>46</v>
      </c>
      <c r="D54" s="67"/>
      <c r="E54" s="32" t="s">
        <v>32</v>
      </c>
      <c r="F54" s="3" t="s">
        <v>32</v>
      </c>
      <c r="G54" s="3" t="s">
        <v>32</v>
      </c>
      <c r="H54" s="3">
        <v>9</v>
      </c>
      <c r="I54" s="3">
        <v>13</v>
      </c>
      <c r="J54" s="4">
        <v>16</v>
      </c>
      <c r="K54" s="3">
        <v>9</v>
      </c>
      <c r="L54" s="3">
        <v>9</v>
      </c>
      <c r="M54" s="3">
        <v>10</v>
      </c>
      <c r="N54" s="3">
        <v>9</v>
      </c>
      <c r="O54" s="3" t="s">
        <v>32</v>
      </c>
      <c r="P54" s="3" t="s">
        <v>32</v>
      </c>
      <c r="Q54" s="3" t="s">
        <v>32</v>
      </c>
      <c r="R54" s="3"/>
      <c r="S54" s="3"/>
      <c r="T54" s="4"/>
      <c r="U54" s="56">
        <f t="shared" si="9"/>
        <v>75</v>
      </c>
      <c r="V54" s="59"/>
      <c r="W54" s="37"/>
      <c r="X54" s="38"/>
      <c r="Y54" s="38"/>
      <c r="Z54" s="37"/>
      <c r="AA54" s="7">
        <f t="shared" si="4"/>
        <v>75</v>
      </c>
      <c r="AB54" s="77">
        <f t="shared" si="2"/>
        <v>0</v>
      </c>
      <c r="AC54" s="77">
        <f t="shared" si="3"/>
        <v>29</v>
      </c>
    </row>
    <row r="55" spans="1:29" ht="18" customHeight="1" x14ac:dyDescent="0.25">
      <c r="A55" s="62" t="s">
        <v>52</v>
      </c>
      <c r="B55" s="66">
        <v>51</v>
      </c>
      <c r="C55" s="23" t="s">
        <v>39</v>
      </c>
      <c r="D55" s="67"/>
      <c r="E55" s="54" t="s">
        <v>32</v>
      </c>
      <c r="F55" s="22">
        <v>10</v>
      </c>
      <c r="G55" s="3" t="s">
        <v>32</v>
      </c>
      <c r="H55" s="3">
        <v>9</v>
      </c>
      <c r="I55" s="3">
        <v>12</v>
      </c>
      <c r="J55" s="4">
        <v>12</v>
      </c>
      <c r="K55" s="3">
        <v>6</v>
      </c>
      <c r="L55" s="3">
        <v>6</v>
      </c>
      <c r="M55" s="3">
        <v>6</v>
      </c>
      <c r="N55" s="3">
        <v>9</v>
      </c>
      <c r="O55" s="3" t="s">
        <v>32</v>
      </c>
      <c r="P55" s="3" t="s">
        <v>32</v>
      </c>
      <c r="Q55" s="3" t="s">
        <v>32</v>
      </c>
      <c r="R55" s="3"/>
      <c r="S55" s="3"/>
      <c r="T55" s="4"/>
      <c r="U55" s="56">
        <f t="shared" si="9"/>
        <v>70</v>
      </c>
      <c r="V55" s="59"/>
      <c r="W55" s="37"/>
      <c r="X55" s="38"/>
      <c r="Y55" s="38"/>
      <c r="Z55" s="37"/>
      <c r="AA55" s="7">
        <f t="shared" si="4"/>
        <v>70</v>
      </c>
      <c r="AB55" s="77">
        <f t="shared" si="2"/>
        <v>10</v>
      </c>
      <c r="AC55" s="77">
        <f t="shared" si="3"/>
        <v>24</v>
      </c>
    </row>
    <row r="56" spans="1:29" ht="18" customHeight="1" x14ac:dyDescent="0.25">
      <c r="A56" s="62" t="s">
        <v>50</v>
      </c>
      <c r="B56" s="66">
        <v>52</v>
      </c>
      <c r="C56" s="23" t="s">
        <v>51</v>
      </c>
      <c r="D56" s="67"/>
      <c r="E56" s="2">
        <v>15</v>
      </c>
      <c r="F56" s="3" t="s">
        <v>32</v>
      </c>
      <c r="G56" s="3">
        <v>8</v>
      </c>
      <c r="H56" s="3">
        <v>6</v>
      </c>
      <c r="I56" s="3">
        <v>14</v>
      </c>
      <c r="J56" s="4">
        <v>16</v>
      </c>
      <c r="K56" s="3">
        <v>7</v>
      </c>
      <c r="L56" s="3">
        <v>8</v>
      </c>
      <c r="M56" s="3">
        <v>8</v>
      </c>
      <c r="N56" s="3">
        <v>8</v>
      </c>
      <c r="O56" s="3" t="s">
        <v>32</v>
      </c>
      <c r="P56" s="3" t="s">
        <v>32</v>
      </c>
      <c r="Q56" s="3" t="s">
        <v>32</v>
      </c>
      <c r="R56" s="3"/>
      <c r="S56" s="3"/>
      <c r="T56" s="4"/>
      <c r="U56" s="56">
        <f t="shared" si="9"/>
        <v>90</v>
      </c>
      <c r="V56" s="59"/>
      <c r="W56" s="37"/>
      <c r="X56" s="38"/>
      <c r="Y56" s="38"/>
      <c r="Z56" s="37"/>
      <c r="AA56" s="7">
        <f t="shared" si="4"/>
        <v>90</v>
      </c>
      <c r="AB56" s="77">
        <f t="shared" si="2"/>
        <v>23</v>
      </c>
      <c r="AC56" s="77">
        <f t="shared" si="3"/>
        <v>30</v>
      </c>
    </row>
    <row r="57" spans="1:29" ht="18" customHeight="1" x14ac:dyDescent="0.25">
      <c r="A57" s="62" t="s">
        <v>50</v>
      </c>
      <c r="B57" s="66">
        <v>53</v>
      </c>
      <c r="C57" s="23" t="s">
        <v>51</v>
      </c>
      <c r="D57" s="67"/>
      <c r="E57" s="2">
        <v>15</v>
      </c>
      <c r="F57" s="3" t="s">
        <v>32</v>
      </c>
      <c r="G57" s="3">
        <v>8</v>
      </c>
      <c r="H57" s="3">
        <v>6</v>
      </c>
      <c r="I57" s="3" t="s">
        <v>32</v>
      </c>
      <c r="J57" s="4">
        <v>16</v>
      </c>
      <c r="K57" s="3">
        <v>8</v>
      </c>
      <c r="L57" s="3">
        <v>9</v>
      </c>
      <c r="M57" s="3">
        <v>9</v>
      </c>
      <c r="N57" s="3">
        <v>7</v>
      </c>
      <c r="O57" s="3" t="s">
        <v>32</v>
      </c>
      <c r="P57" s="3" t="s">
        <v>32</v>
      </c>
      <c r="Q57" s="3" t="s">
        <v>32</v>
      </c>
      <c r="R57" s="3"/>
      <c r="S57" s="3"/>
      <c r="T57" s="4"/>
      <c r="U57" s="56">
        <f t="shared" si="9"/>
        <v>78</v>
      </c>
      <c r="V57" s="59"/>
      <c r="W57" s="37"/>
      <c r="X57" s="38"/>
      <c r="Y57" s="38"/>
      <c r="Z57" s="37"/>
      <c r="AA57" s="7">
        <f t="shared" si="4"/>
        <v>78</v>
      </c>
      <c r="AB57" s="77">
        <f t="shared" si="2"/>
        <v>23</v>
      </c>
      <c r="AC57" s="77">
        <f t="shared" si="3"/>
        <v>16</v>
      </c>
    </row>
    <row r="58" spans="1:29" ht="18" customHeight="1" x14ac:dyDescent="0.25">
      <c r="A58" s="62" t="s">
        <v>50</v>
      </c>
      <c r="B58" s="66">
        <v>54</v>
      </c>
      <c r="C58" s="23" t="s">
        <v>51</v>
      </c>
      <c r="D58" s="67"/>
      <c r="E58" s="2">
        <v>12</v>
      </c>
      <c r="F58" s="3" t="s">
        <v>32</v>
      </c>
      <c r="G58" s="3">
        <v>8</v>
      </c>
      <c r="H58" s="3">
        <v>6</v>
      </c>
      <c r="I58" s="3" t="s">
        <v>32</v>
      </c>
      <c r="J58" s="4">
        <v>15</v>
      </c>
      <c r="K58" s="3">
        <v>7</v>
      </c>
      <c r="L58" s="3">
        <v>8</v>
      </c>
      <c r="M58" s="3">
        <v>9</v>
      </c>
      <c r="N58" s="3">
        <v>7</v>
      </c>
      <c r="O58" s="3" t="s">
        <v>32</v>
      </c>
      <c r="P58" s="3" t="s">
        <v>32</v>
      </c>
      <c r="Q58" s="3" t="s">
        <v>32</v>
      </c>
      <c r="R58" s="3"/>
      <c r="S58" s="3"/>
      <c r="T58" s="4"/>
      <c r="U58" s="56">
        <f t="shared" si="9"/>
        <v>72</v>
      </c>
      <c r="V58" s="59"/>
      <c r="W58" s="37"/>
      <c r="X58" s="38"/>
      <c r="Y58" s="38"/>
      <c r="Z58" s="37"/>
      <c r="AA58" s="7">
        <f t="shared" si="4"/>
        <v>72</v>
      </c>
      <c r="AB58" s="77">
        <f t="shared" si="2"/>
        <v>20</v>
      </c>
      <c r="AC58" s="77">
        <f t="shared" si="3"/>
        <v>15</v>
      </c>
    </row>
    <row r="59" spans="1:29" ht="18" customHeight="1" thickBot="1" x14ac:dyDescent="0.3">
      <c r="A59" s="63" t="s">
        <v>50</v>
      </c>
      <c r="B59" s="68">
        <v>55</v>
      </c>
      <c r="C59" s="46" t="s">
        <v>51</v>
      </c>
      <c r="D59" s="69"/>
      <c r="E59" s="55">
        <v>12</v>
      </c>
      <c r="F59" s="47" t="s">
        <v>32</v>
      </c>
      <c r="G59" s="47">
        <v>8</v>
      </c>
      <c r="H59" s="47">
        <v>6</v>
      </c>
      <c r="I59" s="47" t="s">
        <v>32</v>
      </c>
      <c r="J59" s="48">
        <v>15</v>
      </c>
      <c r="K59" s="47">
        <v>8</v>
      </c>
      <c r="L59" s="47">
        <v>9</v>
      </c>
      <c r="M59" s="47">
        <v>8</v>
      </c>
      <c r="N59" s="47">
        <v>9</v>
      </c>
      <c r="O59" s="47" t="s">
        <v>32</v>
      </c>
      <c r="P59" s="47" t="s">
        <v>32</v>
      </c>
      <c r="Q59" s="47" t="s">
        <v>32</v>
      </c>
      <c r="R59" s="47"/>
      <c r="S59" s="47"/>
      <c r="T59" s="48"/>
      <c r="U59" s="57">
        <f t="shared" si="9"/>
        <v>75</v>
      </c>
      <c r="V59" s="60"/>
      <c r="W59" s="37"/>
      <c r="X59" s="38"/>
      <c r="Y59" s="38"/>
      <c r="Z59" s="37"/>
      <c r="AA59" s="7">
        <f>SUM(E59:Q59,S59)+T59-R59</f>
        <v>75</v>
      </c>
      <c r="AB59" s="77">
        <f t="shared" si="2"/>
        <v>20</v>
      </c>
      <c r="AC59" s="77">
        <f t="shared" si="3"/>
        <v>15</v>
      </c>
    </row>
    <row r="60" spans="1:29" ht="13.8" thickTop="1" x14ac:dyDescent="0.25"/>
  </sheetData>
  <autoFilter ref="A4:V59">
    <sortState xmlns:xlrd2="http://schemas.microsoft.com/office/spreadsheetml/2017/richdata2" ref="A5:V59">
      <sortCondition ref="B4"/>
    </sortState>
  </autoFilter>
  <mergeCells count="1">
    <mergeCell ref="A2:V2"/>
  </mergeCells>
  <phoneticPr fontId="5" type="noConversion"/>
  <printOptions horizontalCentered="1" gridLinesSet="0"/>
  <pageMargins left="0" right="0" top="0.23622047244094491" bottom="0.43307086614173229" header="0.51181102362204722" footer="0.51181102362204722"/>
  <pageSetup paperSize="9" scale="79" orientation="portrait" horizontalDpi="240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71"/>
  <sheetViews>
    <sheetView showGridLines="0" showZeros="0" topLeftCell="A12" zoomScaleNormal="100" zoomScaleSheetLayoutView="100" workbookViewId="0">
      <selection activeCell="U57" sqref="U57"/>
    </sheetView>
  </sheetViews>
  <sheetFormatPr defaultColWidth="9.109375" defaultRowHeight="13.2" x14ac:dyDescent="0.25"/>
  <cols>
    <col min="1" max="1" width="22.6640625" style="34" customWidth="1"/>
    <col min="2" max="2" width="4.109375" style="34" bestFit="1" customWidth="1"/>
    <col min="3" max="3" width="6.5546875" style="34" bestFit="1" customWidth="1"/>
    <col min="4" max="4" width="4.6640625" style="34" customWidth="1"/>
    <col min="5" max="10" width="4.6640625" style="1" customWidth="1"/>
    <col min="11" max="14" width="4.6640625" style="34" customWidth="1"/>
    <col min="15" max="21" width="4.33203125" style="34" customWidth="1"/>
    <col min="22" max="22" width="15.33203125" style="34" customWidth="1"/>
    <col min="23" max="23" width="7.6640625" style="34" customWidth="1"/>
    <col min="24" max="24" width="0" style="34" hidden="1" customWidth="1"/>
    <col min="25" max="25" width="9.33203125" style="34" hidden="1" customWidth="1"/>
    <col min="26" max="26" width="11.33203125" style="34" hidden="1" customWidth="1"/>
    <col min="27" max="27" width="0" style="34" hidden="1" customWidth="1"/>
    <col min="28" max="16384" width="9.109375" style="34"/>
  </cols>
  <sheetData>
    <row r="1" spans="1:29" ht="12.75" customHeight="1" x14ac:dyDescent="0.25">
      <c r="A1" s="88" t="s">
        <v>48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</row>
    <row r="2" spans="1:29" ht="20.25" customHeigh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9" ht="10.5" customHeight="1" thickBot="1" x14ac:dyDescent="0.3">
      <c r="E3" s="34"/>
      <c r="F3" s="34"/>
      <c r="G3" s="34"/>
      <c r="H3" s="34"/>
      <c r="I3" s="34"/>
      <c r="J3" s="34"/>
    </row>
    <row r="4" spans="1:29" ht="10.5" hidden="1" customHeight="1" thickBot="1" x14ac:dyDescent="0.3">
      <c r="E4" s="34" t="s">
        <v>1</v>
      </c>
      <c r="F4" s="34"/>
      <c r="G4" s="34"/>
      <c r="H4" s="34"/>
      <c r="I4" s="34"/>
      <c r="J4" s="34"/>
    </row>
    <row r="5" spans="1:29" s="35" customFormat="1" ht="12.75" hidden="1" customHeight="1" x14ac:dyDescent="0.25">
      <c r="D5" s="34"/>
      <c r="E5" s="34"/>
      <c r="F5" s="34"/>
      <c r="G5" s="34"/>
    </row>
    <row r="6" spans="1:29" s="39" customFormat="1" ht="75" customHeight="1" thickTop="1" thickBot="1" x14ac:dyDescent="0.3">
      <c r="A6" s="26" t="s">
        <v>2</v>
      </c>
      <c r="B6" s="18" t="s">
        <v>26</v>
      </c>
      <c r="C6" s="18" t="s">
        <v>0</v>
      </c>
      <c r="D6" s="17" t="s">
        <v>18</v>
      </c>
      <c r="E6" s="52" t="s">
        <v>33</v>
      </c>
      <c r="F6" s="41" t="s">
        <v>3</v>
      </c>
      <c r="G6" s="41" t="s">
        <v>4</v>
      </c>
      <c r="H6" s="41" t="s">
        <v>5</v>
      </c>
      <c r="I6" s="41" t="s">
        <v>6</v>
      </c>
      <c r="J6" s="41" t="s">
        <v>7</v>
      </c>
      <c r="K6" s="41" t="s">
        <v>8</v>
      </c>
      <c r="L6" s="41" t="s">
        <v>9</v>
      </c>
      <c r="M6" s="41" t="s">
        <v>10</v>
      </c>
      <c r="N6" s="41" t="s">
        <v>11</v>
      </c>
      <c r="O6" s="41" t="s">
        <v>12</v>
      </c>
      <c r="P6" s="41" t="s">
        <v>38</v>
      </c>
      <c r="Q6" s="41" t="s">
        <v>37</v>
      </c>
      <c r="R6" s="41" t="s">
        <v>13</v>
      </c>
      <c r="S6" s="41"/>
      <c r="T6" s="41" t="s">
        <v>15</v>
      </c>
      <c r="U6" s="19" t="s">
        <v>14</v>
      </c>
      <c r="V6" s="20" t="s">
        <v>16</v>
      </c>
      <c r="AB6" s="80" t="s">
        <v>78</v>
      </c>
      <c r="AC6" s="87" t="s">
        <v>79</v>
      </c>
    </row>
    <row r="7" spans="1:29" ht="15.75" customHeight="1" thickTop="1" x14ac:dyDescent="0.25">
      <c r="A7" s="89" t="s">
        <v>43</v>
      </c>
      <c r="B7" s="91">
        <v>31</v>
      </c>
      <c r="C7" s="93" t="s">
        <v>44</v>
      </c>
      <c r="D7" s="9"/>
      <c r="E7" s="2">
        <v>12</v>
      </c>
      <c r="F7" s="3">
        <v>12</v>
      </c>
      <c r="G7" s="3">
        <v>7</v>
      </c>
      <c r="H7" s="3">
        <v>7</v>
      </c>
      <c r="I7" s="3">
        <v>9</v>
      </c>
      <c r="J7" s="4">
        <v>16</v>
      </c>
      <c r="K7" s="3">
        <v>8</v>
      </c>
      <c r="L7" s="3">
        <v>11</v>
      </c>
      <c r="M7" s="3">
        <v>8</v>
      </c>
      <c r="N7" s="3">
        <v>8</v>
      </c>
      <c r="O7" s="3" t="s">
        <v>32</v>
      </c>
      <c r="P7" s="3" t="s">
        <v>32</v>
      </c>
      <c r="Q7" s="3">
        <v>3</v>
      </c>
      <c r="R7" s="3"/>
      <c r="S7" s="3"/>
      <c r="T7" s="95">
        <v>1</v>
      </c>
      <c r="U7" s="8">
        <f>IF(AA7&lt;60,IF(AA7=0,"NC","INS"),AA7)</f>
        <v>101</v>
      </c>
      <c r="V7" s="98">
        <f>IF(SUM(U7:U10)&lt;60,"INS",SUM(U7:U10)+T11)</f>
        <v>418</v>
      </c>
      <c r="W7" s="37"/>
      <c r="X7" s="38">
        <f t="shared" ref="X7:X26" si="0">SUM(E7:Q7)+R7+(S7*3)</f>
        <v>101</v>
      </c>
      <c r="Y7" s="38">
        <f t="shared" ref="Y7:Y26" si="1">(X7*3)+R7+(Q7*3)</f>
        <v>312</v>
      </c>
      <c r="Z7" s="37"/>
      <c r="AA7" s="81">
        <f>SUM(E7:Q7,S7)-R7</f>
        <v>101</v>
      </c>
      <c r="AB7" s="82">
        <f>SUM(E7:G7)</f>
        <v>31</v>
      </c>
      <c r="AC7" s="85">
        <f>SUM(I7:J7)</f>
        <v>25</v>
      </c>
    </row>
    <row r="8" spans="1:29" ht="15.75" customHeight="1" x14ac:dyDescent="0.25">
      <c r="A8" s="90"/>
      <c r="B8" s="92"/>
      <c r="C8" s="94"/>
      <c r="D8" s="9"/>
      <c r="E8" s="2">
        <v>16</v>
      </c>
      <c r="F8" s="3">
        <v>16</v>
      </c>
      <c r="G8" s="3">
        <v>7</v>
      </c>
      <c r="H8" s="3">
        <v>7</v>
      </c>
      <c r="I8" s="3">
        <v>9</v>
      </c>
      <c r="J8" s="4">
        <v>16</v>
      </c>
      <c r="K8" s="3">
        <v>8</v>
      </c>
      <c r="L8" s="3">
        <v>9</v>
      </c>
      <c r="M8" s="3">
        <v>11</v>
      </c>
      <c r="N8" s="3">
        <v>9</v>
      </c>
      <c r="O8" s="3" t="s">
        <v>32</v>
      </c>
      <c r="P8" s="3" t="s">
        <v>32</v>
      </c>
      <c r="Q8" s="3">
        <v>3</v>
      </c>
      <c r="R8" s="3"/>
      <c r="S8" s="3"/>
      <c r="T8" s="96"/>
      <c r="U8" s="7">
        <f>IF(AA8&lt;60,IF(AA8=0,"NC","INS"),AA8)</f>
        <v>111</v>
      </c>
      <c r="V8" s="99"/>
      <c r="W8" s="37"/>
      <c r="X8" s="38">
        <f t="shared" si="0"/>
        <v>111</v>
      </c>
      <c r="Y8" s="38">
        <f t="shared" si="1"/>
        <v>342</v>
      </c>
      <c r="Z8" s="37"/>
      <c r="AA8" s="81">
        <f>SUM(E8:Q8,S8)-R8</f>
        <v>111</v>
      </c>
      <c r="AB8" s="83">
        <f t="shared" ref="AB8:AB71" si="2">SUM(E8:G8)</f>
        <v>39</v>
      </c>
      <c r="AC8" s="86">
        <f>SUM(I8:J8)</f>
        <v>25</v>
      </c>
    </row>
    <row r="9" spans="1:29" ht="15.75" customHeight="1" x14ac:dyDescent="0.25">
      <c r="A9" s="90"/>
      <c r="B9" s="92"/>
      <c r="C9" s="94"/>
      <c r="D9" s="9"/>
      <c r="E9" s="2">
        <v>12</v>
      </c>
      <c r="F9" s="3">
        <v>12</v>
      </c>
      <c r="G9" s="3">
        <v>7</v>
      </c>
      <c r="H9" s="3">
        <v>6</v>
      </c>
      <c r="I9" s="3">
        <v>9</v>
      </c>
      <c r="J9" s="4">
        <v>15</v>
      </c>
      <c r="K9" s="3">
        <v>8</v>
      </c>
      <c r="L9" s="3">
        <v>11</v>
      </c>
      <c r="M9" s="3">
        <v>10</v>
      </c>
      <c r="N9" s="3">
        <v>8</v>
      </c>
      <c r="O9" s="3" t="s">
        <v>32</v>
      </c>
      <c r="P9" s="3" t="s">
        <v>32</v>
      </c>
      <c r="Q9" s="3">
        <v>3</v>
      </c>
      <c r="R9" s="3"/>
      <c r="S9" s="3"/>
      <c r="T9" s="96"/>
      <c r="U9" s="7">
        <f>IF(AA9&lt;60,IF(AA9=0,"NC","INS"),AA9)</f>
        <v>101</v>
      </c>
      <c r="V9" s="99"/>
      <c r="W9" s="37"/>
      <c r="X9" s="38">
        <f t="shared" si="0"/>
        <v>101</v>
      </c>
      <c r="Y9" s="38">
        <f t="shared" si="1"/>
        <v>312</v>
      </c>
      <c r="Z9" s="37"/>
      <c r="AA9" s="81">
        <f>SUM(E9:Q9,S9)-R9</f>
        <v>101</v>
      </c>
      <c r="AB9" s="83">
        <f t="shared" si="2"/>
        <v>31</v>
      </c>
      <c r="AC9" s="86">
        <f>SUM(I9:J9)</f>
        <v>24</v>
      </c>
    </row>
    <row r="10" spans="1:29" ht="15.75" customHeight="1" x14ac:dyDescent="0.25">
      <c r="A10" s="90"/>
      <c r="B10" s="92"/>
      <c r="C10" s="94"/>
      <c r="D10" s="10"/>
      <c r="E10" s="6">
        <v>16</v>
      </c>
      <c r="F10" s="5">
        <v>12</v>
      </c>
      <c r="G10" s="5">
        <v>7</v>
      </c>
      <c r="H10" s="5">
        <v>7</v>
      </c>
      <c r="I10" s="5">
        <v>9</v>
      </c>
      <c r="J10" s="5">
        <v>16</v>
      </c>
      <c r="K10" s="5">
        <v>8</v>
      </c>
      <c r="L10" s="5">
        <v>9</v>
      </c>
      <c r="M10" s="5">
        <v>9</v>
      </c>
      <c r="N10" s="5">
        <v>8</v>
      </c>
      <c r="O10" s="5" t="s">
        <v>32</v>
      </c>
      <c r="P10" s="5" t="s">
        <v>32</v>
      </c>
      <c r="Q10" s="5">
        <v>3</v>
      </c>
      <c r="R10" s="5"/>
      <c r="S10" s="5"/>
      <c r="T10" s="97"/>
      <c r="U10" s="7">
        <f>IF(AA10&lt;60,IF(AA10=0,"NC","INS"),AA10)</f>
        <v>104</v>
      </c>
      <c r="V10" s="99"/>
      <c r="W10" s="37"/>
      <c r="X10" s="38">
        <f t="shared" si="0"/>
        <v>104</v>
      </c>
      <c r="Y10" s="38">
        <f t="shared" si="1"/>
        <v>321</v>
      </c>
      <c r="Z10" s="37"/>
      <c r="AA10" s="81">
        <f>SUM(E10:Q10,S10)-R10</f>
        <v>104</v>
      </c>
      <c r="AB10" s="83">
        <f t="shared" si="2"/>
        <v>35</v>
      </c>
      <c r="AC10" s="86">
        <f>SUM(I10:J10)</f>
        <v>25</v>
      </c>
    </row>
    <row r="11" spans="1:29" ht="15.75" customHeight="1" thickBot="1" x14ac:dyDescent="0.3">
      <c r="A11" s="25"/>
      <c r="B11" s="24"/>
      <c r="C11" s="24"/>
      <c r="D11" s="12" t="s">
        <v>17</v>
      </c>
      <c r="E11" s="13">
        <f t="shared" ref="E11:T11" si="3">SUM(E7:E10)</f>
        <v>56</v>
      </c>
      <c r="F11" s="13">
        <f t="shared" si="3"/>
        <v>52</v>
      </c>
      <c r="G11" s="13">
        <f t="shared" si="3"/>
        <v>28</v>
      </c>
      <c r="H11" s="13">
        <f t="shared" si="3"/>
        <v>27</v>
      </c>
      <c r="I11" s="13">
        <f t="shared" si="3"/>
        <v>36</v>
      </c>
      <c r="J11" s="13">
        <f t="shared" si="3"/>
        <v>63</v>
      </c>
      <c r="K11" s="13">
        <f t="shared" si="3"/>
        <v>32</v>
      </c>
      <c r="L11" s="13">
        <f t="shared" si="3"/>
        <v>40</v>
      </c>
      <c r="M11" s="13">
        <f t="shared" si="3"/>
        <v>38</v>
      </c>
      <c r="N11" s="13">
        <f t="shared" si="3"/>
        <v>33</v>
      </c>
      <c r="O11" s="13">
        <f t="shared" si="3"/>
        <v>0</v>
      </c>
      <c r="P11" s="13">
        <f t="shared" si="3"/>
        <v>0</v>
      </c>
      <c r="Q11" s="13">
        <f t="shared" si="3"/>
        <v>12</v>
      </c>
      <c r="R11" s="13">
        <f t="shared" si="3"/>
        <v>0</v>
      </c>
      <c r="S11" s="13">
        <f t="shared" si="3"/>
        <v>0</v>
      </c>
      <c r="T11" s="14">
        <f t="shared" si="3"/>
        <v>1</v>
      </c>
      <c r="U11" s="11">
        <f>IF(SUM(U7:U10)&lt;60,"INS",SUM(U7:U10))</f>
        <v>417</v>
      </c>
      <c r="V11" s="15" t="s">
        <v>23</v>
      </c>
      <c r="W11" s="37"/>
      <c r="X11" s="38">
        <f t="shared" si="0"/>
        <v>417</v>
      </c>
      <c r="Y11" s="38">
        <f t="shared" si="1"/>
        <v>1287</v>
      </c>
      <c r="Z11" s="37"/>
      <c r="AA11" s="40"/>
      <c r="AB11" s="84">
        <f t="shared" si="2"/>
        <v>136</v>
      </c>
      <c r="AC11" s="84"/>
    </row>
    <row r="12" spans="1:29" ht="15.75" customHeight="1" thickTop="1" x14ac:dyDescent="0.25">
      <c r="A12" s="89" t="s">
        <v>43</v>
      </c>
      <c r="B12" s="91">
        <v>32</v>
      </c>
      <c r="C12" s="93" t="s">
        <v>44</v>
      </c>
      <c r="D12" s="9"/>
      <c r="E12" s="2">
        <v>12</v>
      </c>
      <c r="F12" s="3">
        <v>18</v>
      </c>
      <c r="G12" s="3">
        <v>9</v>
      </c>
      <c r="H12" s="3">
        <v>7</v>
      </c>
      <c r="I12" s="3">
        <v>9</v>
      </c>
      <c r="J12" s="4">
        <v>16</v>
      </c>
      <c r="K12" s="3">
        <v>8</v>
      </c>
      <c r="L12" s="3">
        <v>12</v>
      </c>
      <c r="M12" s="3">
        <v>9</v>
      </c>
      <c r="N12" s="3">
        <v>9</v>
      </c>
      <c r="O12" s="3" t="s">
        <v>32</v>
      </c>
      <c r="P12" s="3" t="s">
        <v>32</v>
      </c>
      <c r="Q12" s="3">
        <v>3</v>
      </c>
      <c r="R12" s="3"/>
      <c r="S12" s="3"/>
      <c r="T12" s="95"/>
      <c r="U12" s="8">
        <f>IF(AA12&lt;60,IF(AA12=0,"NC","INS"),AA12)</f>
        <v>112</v>
      </c>
      <c r="V12" s="98">
        <f>IF(SUM(U12:U15)&lt;60,"INS",SUM(U12:U15)+T16)</f>
        <v>410</v>
      </c>
      <c r="W12" s="37"/>
      <c r="X12" s="38">
        <f t="shared" si="0"/>
        <v>112</v>
      </c>
      <c r="Y12" s="38">
        <f t="shared" si="1"/>
        <v>345</v>
      </c>
      <c r="Z12" s="37"/>
      <c r="AA12" s="7">
        <f>SUM(E12:Q12,S12)-R12</f>
        <v>112</v>
      </c>
      <c r="AB12" s="82">
        <f>SUM(E12:G12)</f>
        <v>39</v>
      </c>
      <c r="AC12" s="85">
        <f>SUM(I12:J12)</f>
        <v>25</v>
      </c>
    </row>
    <row r="13" spans="1:29" ht="15.75" customHeight="1" x14ac:dyDescent="0.25">
      <c r="A13" s="90"/>
      <c r="B13" s="92"/>
      <c r="C13" s="94"/>
      <c r="D13" s="9"/>
      <c r="E13" s="2">
        <v>12</v>
      </c>
      <c r="F13" s="3">
        <v>16</v>
      </c>
      <c r="G13" s="3">
        <v>9</v>
      </c>
      <c r="H13" s="3">
        <v>7</v>
      </c>
      <c r="I13" s="3" t="s">
        <v>32</v>
      </c>
      <c r="J13" s="4">
        <v>18</v>
      </c>
      <c r="K13" s="3">
        <v>7</v>
      </c>
      <c r="L13" s="3">
        <v>9</v>
      </c>
      <c r="M13" s="3">
        <v>10</v>
      </c>
      <c r="N13" s="3">
        <v>8</v>
      </c>
      <c r="O13" s="71" t="s">
        <v>32</v>
      </c>
      <c r="P13" s="3" t="s">
        <v>32</v>
      </c>
      <c r="Q13" s="3" t="s">
        <v>32</v>
      </c>
      <c r="R13" s="3"/>
      <c r="S13" s="3"/>
      <c r="T13" s="96"/>
      <c r="U13" s="7">
        <f>IF(AA13&lt;60,IF(AA13=0,"NC","INS"),AA13)</f>
        <v>96</v>
      </c>
      <c r="V13" s="99"/>
      <c r="W13" s="37"/>
      <c r="X13" s="38">
        <f t="shared" si="0"/>
        <v>96</v>
      </c>
      <c r="Y13" s="38" t="e">
        <f t="shared" si="1"/>
        <v>#VALUE!</v>
      </c>
      <c r="Z13" s="37"/>
      <c r="AA13" s="7">
        <f>SUM(E13:Q13,S13)-R13</f>
        <v>96</v>
      </c>
      <c r="AB13" s="83">
        <f t="shared" si="2"/>
        <v>37</v>
      </c>
      <c r="AC13" s="86">
        <f>SUM(I13:J13)</f>
        <v>18</v>
      </c>
    </row>
    <row r="14" spans="1:29" ht="15.75" customHeight="1" x14ac:dyDescent="0.25">
      <c r="A14" s="90"/>
      <c r="B14" s="92"/>
      <c r="C14" s="94"/>
      <c r="D14" s="9"/>
      <c r="E14" s="2">
        <v>15</v>
      </c>
      <c r="F14" s="3">
        <v>18</v>
      </c>
      <c r="G14" s="3">
        <v>9</v>
      </c>
      <c r="H14" s="3">
        <v>7</v>
      </c>
      <c r="I14" s="3" t="s">
        <v>32</v>
      </c>
      <c r="J14" s="4">
        <v>18</v>
      </c>
      <c r="K14" s="3">
        <v>7</v>
      </c>
      <c r="L14" s="3">
        <v>11</v>
      </c>
      <c r="M14" s="3">
        <v>9</v>
      </c>
      <c r="N14" s="3">
        <v>7</v>
      </c>
      <c r="O14" s="3" t="s">
        <v>32</v>
      </c>
      <c r="P14" s="3" t="s">
        <v>32</v>
      </c>
      <c r="Q14" s="3" t="s">
        <v>32</v>
      </c>
      <c r="R14" s="3"/>
      <c r="S14" s="3"/>
      <c r="T14" s="96"/>
      <c r="U14" s="7">
        <f>IF(AA14&lt;60,IF(AA14=0,"NC","INS"),AA14)</f>
        <v>101</v>
      </c>
      <c r="V14" s="99"/>
      <c r="W14" s="37"/>
      <c r="X14" s="38">
        <f t="shared" si="0"/>
        <v>101</v>
      </c>
      <c r="Y14" s="38" t="e">
        <f t="shared" si="1"/>
        <v>#VALUE!</v>
      </c>
      <c r="Z14" s="37"/>
      <c r="AA14" s="7">
        <f>SUM(E14:Q14,S14)-R14</f>
        <v>101</v>
      </c>
      <c r="AB14" s="83">
        <f t="shared" si="2"/>
        <v>42</v>
      </c>
      <c r="AC14" s="86">
        <f>SUM(I14:J14)</f>
        <v>18</v>
      </c>
    </row>
    <row r="15" spans="1:29" ht="15.75" customHeight="1" x14ac:dyDescent="0.25">
      <c r="A15" s="90"/>
      <c r="B15" s="92"/>
      <c r="C15" s="94"/>
      <c r="D15" s="10"/>
      <c r="E15" s="6">
        <v>14</v>
      </c>
      <c r="F15" s="5">
        <v>16</v>
      </c>
      <c r="G15" s="5">
        <v>9</v>
      </c>
      <c r="H15" s="5">
        <v>7</v>
      </c>
      <c r="I15" s="5" t="s">
        <v>32</v>
      </c>
      <c r="J15" s="5">
        <v>18</v>
      </c>
      <c r="K15" s="5">
        <v>8</v>
      </c>
      <c r="L15" s="5">
        <v>9</v>
      </c>
      <c r="M15" s="5">
        <v>12</v>
      </c>
      <c r="N15" s="5">
        <v>8</v>
      </c>
      <c r="O15" s="5" t="s">
        <v>32</v>
      </c>
      <c r="P15" s="5" t="s">
        <v>32</v>
      </c>
      <c r="Q15" s="5" t="s">
        <v>32</v>
      </c>
      <c r="R15" s="5"/>
      <c r="S15" s="5"/>
      <c r="T15" s="97"/>
      <c r="U15" s="7">
        <f>IF(AA15&lt;60,IF(AA15=0,"NC","INS"),AA15)</f>
        <v>101</v>
      </c>
      <c r="V15" s="99"/>
      <c r="W15" s="37"/>
      <c r="X15" s="38">
        <f t="shared" si="0"/>
        <v>101</v>
      </c>
      <c r="Y15" s="38" t="e">
        <f t="shared" si="1"/>
        <v>#VALUE!</v>
      </c>
      <c r="Z15" s="37"/>
      <c r="AA15" s="7">
        <f>SUM(E15:Q15,S15)-R15</f>
        <v>101</v>
      </c>
      <c r="AB15" s="83">
        <f t="shared" si="2"/>
        <v>39</v>
      </c>
      <c r="AC15" s="86">
        <f>SUM(I15:J15)</f>
        <v>18</v>
      </c>
    </row>
    <row r="16" spans="1:29" ht="15.75" customHeight="1" thickBot="1" x14ac:dyDescent="0.3">
      <c r="A16" s="25"/>
      <c r="B16" s="24"/>
      <c r="C16" s="24"/>
      <c r="D16" s="12" t="s">
        <v>17</v>
      </c>
      <c r="E16" s="13">
        <f t="shared" ref="E16:T16" si="4">SUM(E12:E15)</f>
        <v>53</v>
      </c>
      <c r="F16" s="13">
        <f t="shared" si="4"/>
        <v>68</v>
      </c>
      <c r="G16" s="13">
        <f t="shared" si="4"/>
        <v>36</v>
      </c>
      <c r="H16" s="13">
        <f t="shared" si="4"/>
        <v>28</v>
      </c>
      <c r="I16" s="13">
        <f t="shared" si="4"/>
        <v>9</v>
      </c>
      <c r="J16" s="13">
        <f t="shared" si="4"/>
        <v>70</v>
      </c>
      <c r="K16" s="13">
        <f t="shared" si="4"/>
        <v>30</v>
      </c>
      <c r="L16" s="13">
        <f t="shared" si="4"/>
        <v>41</v>
      </c>
      <c r="M16" s="13">
        <f t="shared" si="4"/>
        <v>40</v>
      </c>
      <c r="N16" s="13">
        <f t="shared" si="4"/>
        <v>32</v>
      </c>
      <c r="O16" s="13">
        <f t="shared" si="4"/>
        <v>0</v>
      </c>
      <c r="P16" s="13">
        <f t="shared" si="4"/>
        <v>0</v>
      </c>
      <c r="Q16" s="13">
        <f t="shared" si="4"/>
        <v>3</v>
      </c>
      <c r="R16" s="13">
        <f t="shared" si="4"/>
        <v>0</v>
      </c>
      <c r="S16" s="13">
        <f t="shared" si="4"/>
        <v>0</v>
      </c>
      <c r="T16" s="14">
        <f t="shared" si="4"/>
        <v>0</v>
      </c>
      <c r="U16" s="11">
        <f>IF(SUM(U12:U15)&lt;60,"INS",SUM(U12:U15))</f>
        <v>410</v>
      </c>
      <c r="V16" s="15" t="s">
        <v>22</v>
      </c>
      <c r="W16" s="37"/>
      <c r="X16" s="38">
        <f t="shared" si="0"/>
        <v>410</v>
      </c>
      <c r="Y16" s="38">
        <f t="shared" si="1"/>
        <v>1239</v>
      </c>
      <c r="Z16" s="37"/>
      <c r="AA16" s="40"/>
      <c r="AB16" s="84">
        <f t="shared" si="2"/>
        <v>157</v>
      </c>
      <c r="AC16" s="84"/>
    </row>
    <row r="17" spans="1:29" ht="15.75" customHeight="1" thickTop="1" x14ac:dyDescent="0.25">
      <c r="A17" s="89" t="s">
        <v>20</v>
      </c>
      <c r="B17" s="91">
        <v>33</v>
      </c>
      <c r="C17" s="93" t="s">
        <v>28</v>
      </c>
      <c r="D17" s="9"/>
      <c r="E17" s="2">
        <v>12</v>
      </c>
      <c r="F17" s="3">
        <v>12</v>
      </c>
      <c r="G17" s="3">
        <v>6</v>
      </c>
      <c r="H17" s="3">
        <v>6</v>
      </c>
      <c r="I17" s="3" t="s">
        <v>32</v>
      </c>
      <c r="J17" s="4">
        <v>12</v>
      </c>
      <c r="K17" s="3">
        <v>7</v>
      </c>
      <c r="L17" s="3">
        <v>9</v>
      </c>
      <c r="M17" s="3">
        <v>6</v>
      </c>
      <c r="N17" s="3">
        <v>9</v>
      </c>
      <c r="O17" s="3" t="s">
        <v>32</v>
      </c>
      <c r="P17" s="3" t="s">
        <v>32</v>
      </c>
      <c r="Q17" s="3" t="s">
        <v>32</v>
      </c>
      <c r="R17" s="3"/>
      <c r="S17" s="3"/>
      <c r="T17" s="95"/>
      <c r="U17" s="8">
        <f>IF(AA17&lt;60,IF(AA17=0,"NC","INS"),AA17)</f>
        <v>79</v>
      </c>
      <c r="V17" s="98">
        <f>IF(SUM(U17:U20)&lt;60,"INS",SUM(U17:U20)+T21)</f>
        <v>212</v>
      </c>
      <c r="W17" s="37"/>
      <c r="X17" s="38">
        <f t="shared" si="0"/>
        <v>79</v>
      </c>
      <c r="Y17" s="38" t="e">
        <f t="shared" si="1"/>
        <v>#VALUE!</v>
      </c>
      <c r="Z17" s="37"/>
      <c r="AA17" s="7">
        <f>SUM(E17:Q17,S17)-R17</f>
        <v>79</v>
      </c>
      <c r="AB17" s="82">
        <f>SUM(E17:G17)</f>
        <v>30</v>
      </c>
      <c r="AC17" s="85">
        <f>SUM(I17:J17)</f>
        <v>12</v>
      </c>
    </row>
    <row r="18" spans="1:29" ht="15.75" customHeight="1" x14ac:dyDescent="0.25">
      <c r="A18" s="90"/>
      <c r="B18" s="92"/>
      <c r="C18" s="94"/>
      <c r="D18" s="9"/>
      <c r="E18" s="2" t="s">
        <v>32</v>
      </c>
      <c r="F18" s="3">
        <v>9</v>
      </c>
      <c r="G18" s="3">
        <v>8</v>
      </c>
      <c r="H18" s="3">
        <v>7</v>
      </c>
      <c r="I18" s="3" t="s">
        <v>32</v>
      </c>
      <c r="J18" s="4">
        <v>12</v>
      </c>
      <c r="K18" s="3">
        <v>9</v>
      </c>
      <c r="L18" s="3">
        <v>9</v>
      </c>
      <c r="M18" s="3">
        <v>6</v>
      </c>
      <c r="N18" s="3">
        <v>8</v>
      </c>
      <c r="O18" s="3" t="s">
        <v>32</v>
      </c>
      <c r="P18" s="3" t="s">
        <v>32</v>
      </c>
      <c r="Q18" s="3" t="s">
        <v>32</v>
      </c>
      <c r="R18" s="3"/>
      <c r="S18" s="3"/>
      <c r="T18" s="96"/>
      <c r="U18" s="7">
        <f>IF(AA18&lt;60,IF(AA18=0,"NC","INS"),AA18)</f>
        <v>68</v>
      </c>
      <c r="V18" s="99"/>
      <c r="W18" s="37"/>
      <c r="X18" s="38">
        <f t="shared" si="0"/>
        <v>68</v>
      </c>
      <c r="Y18" s="38" t="e">
        <f t="shared" si="1"/>
        <v>#VALUE!</v>
      </c>
      <c r="Z18" s="37"/>
      <c r="AA18" s="7">
        <f>SUM(E18:Q18,S18)-R18</f>
        <v>68</v>
      </c>
      <c r="AB18" s="83">
        <f t="shared" si="2"/>
        <v>17</v>
      </c>
      <c r="AC18" s="86">
        <f>SUM(I18:J18)</f>
        <v>12</v>
      </c>
    </row>
    <row r="19" spans="1:29" ht="15.75" customHeight="1" x14ac:dyDescent="0.25">
      <c r="A19" s="90"/>
      <c r="B19" s="92"/>
      <c r="C19" s="94"/>
      <c r="D19" s="9"/>
      <c r="E19" s="2" t="s">
        <v>32</v>
      </c>
      <c r="F19" s="3">
        <v>9</v>
      </c>
      <c r="G19" s="3">
        <v>8</v>
      </c>
      <c r="H19" s="3">
        <v>6</v>
      </c>
      <c r="I19" s="3" t="s">
        <v>32</v>
      </c>
      <c r="J19" s="4">
        <v>12</v>
      </c>
      <c r="K19" s="3">
        <v>6</v>
      </c>
      <c r="L19" s="3">
        <v>9</v>
      </c>
      <c r="M19" s="3">
        <v>6</v>
      </c>
      <c r="N19" s="3">
        <v>9</v>
      </c>
      <c r="O19" s="3" t="s">
        <v>32</v>
      </c>
      <c r="P19" s="3" t="s">
        <v>32</v>
      </c>
      <c r="Q19" s="3" t="s">
        <v>32</v>
      </c>
      <c r="R19" s="3"/>
      <c r="S19" s="3"/>
      <c r="T19" s="96"/>
      <c r="U19" s="7">
        <f>IF(AA19&lt;60,IF(AA19=0,"NC","INS"),AA19)</f>
        <v>65</v>
      </c>
      <c r="V19" s="99"/>
      <c r="W19" s="37"/>
      <c r="X19" s="38">
        <f t="shared" si="0"/>
        <v>65</v>
      </c>
      <c r="Y19" s="38" t="e">
        <f t="shared" si="1"/>
        <v>#VALUE!</v>
      </c>
      <c r="Z19" s="37"/>
      <c r="AA19" s="7">
        <f>SUM(E19:Q19,S19)-R19</f>
        <v>65</v>
      </c>
      <c r="AB19" s="83">
        <f t="shared" si="2"/>
        <v>17</v>
      </c>
      <c r="AC19" s="86">
        <f>SUM(I19:J19)</f>
        <v>12</v>
      </c>
    </row>
    <row r="20" spans="1:29" ht="15.75" customHeight="1" x14ac:dyDescent="0.25">
      <c r="A20" s="90"/>
      <c r="B20" s="92"/>
      <c r="C20" s="94"/>
      <c r="D20" s="10"/>
      <c r="E20" s="6" t="s">
        <v>32</v>
      </c>
      <c r="F20" s="5" t="s">
        <v>32</v>
      </c>
      <c r="G20" s="5" t="s">
        <v>32</v>
      </c>
      <c r="H20" s="5" t="s">
        <v>32</v>
      </c>
      <c r="I20" s="5" t="s">
        <v>32</v>
      </c>
      <c r="J20" s="5" t="s">
        <v>32</v>
      </c>
      <c r="K20" s="5" t="s">
        <v>32</v>
      </c>
      <c r="L20" s="5" t="s">
        <v>32</v>
      </c>
      <c r="M20" s="5" t="s">
        <v>32</v>
      </c>
      <c r="N20" s="5" t="s">
        <v>32</v>
      </c>
      <c r="O20" s="5" t="s">
        <v>32</v>
      </c>
      <c r="P20" s="5" t="s">
        <v>32</v>
      </c>
      <c r="Q20" s="5" t="s">
        <v>32</v>
      </c>
      <c r="R20" s="5"/>
      <c r="S20" s="5"/>
      <c r="T20" s="97"/>
      <c r="U20" s="7" t="str">
        <f>IF(AA20&lt;60,IF(AA20=0,"NC","INS"),AA20)</f>
        <v>NC</v>
      </c>
      <c r="V20" s="99"/>
      <c r="W20" s="37"/>
      <c r="X20" s="38">
        <f t="shared" si="0"/>
        <v>0</v>
      </c>
      <c r="Y20" s="38" t="e">
        <f t="shared" si="1"/>
        <v>#VALUE!</v>
      </c>
      <c r="Z20" s="37"/>
      <c r="AA20" s="7">
        <f>SUM(E20:Q20,S20)-R20</f>
        <v>0</v>
      </c>
      <c r="AB20" s="83">
        <f t="shared" si="2"/>
        <v>0</v>
      </c>
      <c r="AC20" s="86">
        <f>SUM(I20:J20)</f>
        <v>0</v>
      </c>
    </row>
    <row r="21" spans="1:29" ht="15.75" customHeight="1" thickBot="1" x14ac:dyDescent="0.3">
      <c r="A21" s="25"/>
      <c r="B21" s="24"/>
      <c r="C21" s="24"/>
      <c r="D21" s="12" t="s">
        <v>17</v>
      </c>
      <c r="E21" s="13">
        <f t="shared" ref="E21:T21" si="5">SUM(E17:E20)</f>
        <v>12</v>
      </c>
      <c r="F21" s="13">
        <f t="shared" si="5"/>
        <v>30</v>
      </c>
      <c r="G21" s="13">
        <f t="shared" si="5"/>
        <v>22</v>
      </c>
      <c r="H21" s="13">
        <f t="shared" si="5"/>
        <v>19</v>
      </c>
      <c r="I21" s="13">
        <f t="shared" si="5"/>
        <v>0</v>
      </c>
      <c r="J21" s="13">
        <f t="shared" si="5"/>
        <v>36</v>
      </c>
      <c r="K21" s="13">
        <f t="shared" si="5"/>
        <v>22</v>
      </c>
      <c r="L21" s="13">
        <f t="shared" si="5"/>
        <v>27</v>
      </c>
      <c r="M21" s="13">
        <f t="shared" si="5"/>
        <v>18</v>
      </c>
      <c r="N21" s="13">
        <f t="shared" si="5"/>
        <v>26</v>
      </c>
      <c r="O21" s="13">
        <f t="shared" si="5"/>
        <v>0</v>
      </c>
      <c r="P21" s="13">
        <f t="shared" si="5"/>
        <v>0</v>
      </c>
      <c r="Q21" s="13">
        <f t="shared" si="5"/>
        <v>0</v>
      </c>
      <c r="R21" s="13">
        <f t="shared" si="5"/>
        <v>0</v>
      </c>
      <c r="S21" s="13">
        <f t="shared" si="5"/>
        <v>0</v>
      </c>
      <c r="T21" s="14">
        <f t="shared" si="5"/>
        <v>0</v>
      </c>
      <c r="U21" s="11">
        <f>IF(SUM(U17:U20)&lt;60,"INS",SUM(U17:U20))</f>
        <v>212</v>
      </c>
      <c r="V21" s="15"/>
      <c r="W21" s="37"/>
      <c r="X21" s="38">
        <f t="shared" si="0"/>
        <v>212</v>
      </c>
      <c r="Y21" s="38">
        <f t="shared" si="1"/>
        <v>636</v>
      </c>
      <c r="Z21" s="37"/>
      <c r="AA21" s="40"/>
      <c r="AB21" s="84">
        <f t="shared" si="2"/>
        <v>64</v>
      </c>
      <c r="AC21" s="84"/>
    </row>
    <row r="22" spans="1:29" ht="15.75" customHeight="1" thickTop="1" x14ac:dyDescent="0.25">
      <c r="A22" s="89" t="s">
        <v>21</v>
      </c>
      <c r="B22" s="91">
        <v>34</v>
      </c>
      <c r="C22" s="93" t="s">
        <v>42</v>
      </c>
      <c r="D22" s="9"/>
      <c r="E22" s="2" t="s">
        <v>32</v>
      </c>
      <c r="F22" s="3">
        <v>12</v>
      </c>
      <c r="G22" s="3">
        <v>9</v>
      </c>
      <c r="H22" s="3">
        <v>7</v>
      </c>
      <c r="I22" s="3">
        <v>12</v>
      </c>
      <c r="J22" s="4">
        <v>15</v>
      </c>
      <c r="K22" s="3">
        <v>9</v>
      </c>
      <c r="L22" s="3">
        <v>7</v>
      </c>
      <c r="M22" s="3">
        <v>11</v>
      </c>
      <c r="N22" s="3">
        <v>8</v>
      </c>
      <c r="O22" s="3" t="s">
        <v>32</v>
      </c>
      <c r="P22" s="3" t="s">
        <v>32</v>
      </c>
      <c r="Q22" s="3" t="s">
        <v>32</v>
      </c>
      <c r="R22" s="3"/>
      <c r="S22" s="3"/>
      <c r="T22" s="95"/>
      <c r="U22" s="8">
        <f>IF(AA22&lt;60,IF(AA22=0,"NC","INS"),AA22)</f>
        <v>90</v>
      </c>
      <c r="V22" s="98">
        <f>IF(SUM(U22:U25)&lt;60,"INS",SUM(U22:U25)+T26)</f>
        <v>357</v>
      </c>
      <c r="W22" s="37"/>
      <c r="X22" s="38">
        <f t="shared" si="0"/>
        <v>90</v>
      </c>
      <c r="Y22" s="38" t="e">
        <f t="shared" si="1"/>
        <v>#VALUE!</v>
      </c>
      <c r="Z22" s="37"/>
      <c r="AA22" s="7">
        <f>SUM(E22:Q22,S22)-R22</f>
        <v>90</v>
      </c>
      <c r="AB22" s="82">
        <f>SUM(E22:G22)</f>
        <v>21</v>
      </c>
      <c r="AC22" s="85">
        <f>SUM(I22:J22)</f>
        <v>27</v>
      </c>
    </row>
    <row r="23" spans="1:29" ht="15.75" customHeight="1" x14ac:dyDescent="0.25">
      <c r="A23" s="90"/>
      <c r="B23" s="92"/>
      <c r="C23" s="94"/>
      <c r="D23" s="9"/>
      <c r="E23" s="2">
        <v>12</v>
      </c>
      <c r="F23" s="3">
        <v>12</v>
      </c>
      <c r="G23" s="3">
        <v>9</v>
      </c>
      <c r="H23" s="3">
        <v>8</v>
      </c>
      <c r="I23" s="3">
        <v>12</v>
      </c>
      <c r="J23" s="4">
        <v>15</v>
      </c>
      <c r="K23" s="3">
        <v>6</v>
      </c>
      <c r="L23" s="3">
        <v>11</v>
      </c>
      <c r="M23" s="3">
        <v>11</v>
      </c>
      <c r="N23" s="3">
        <v>9</v>
      </c>
      <c r="O23" s="3" t="s">
        <v>32</v>
      </c>
      <c r="P23" s="3" t="s">
        <v>32</v>
      </c>
      <c r="Q23" s="3">
        <v>3</v>
      </c>
      <c r="R23" s="3"/>
      <c r="S23" s="3"/>
      <c r="T23" s="96"/>
      <c r="U23" s="7">
        <f>IF(AA23&lt;60,IF(AA23=0,"NC","INS"),AA23)</f>
        <v>108</v>
      </c>
      <c r="V23" s="99"/>
      <c r="W23" s="37"/>
      <c r="X23" s="38">
        <f t="shared" si="0"/>
        <v>108</v>
      </c>
      <c r="Y23" s="38">
        <f t="shared" si="1"/>
        <v>333</v>
      </c>
      <c r="Z23" s="37"/>
      <c r="AA23" s="7">
        <f>SUM(E23:Q23,S23)-R23</f>
        <v>108</v>
      </c>
      <c r="AB23" s="83">
        <f t="shared" si="2"/>
        <v>33</v>
      </c>
      <c r="AC23" s="86">
        <f>SUM(I23:J23)</f>
        <v>27</v>
      </c>
    </row>
    <row r="24" spans="1:29" ht="15.75" customHeight="1" x14ac:dyDescent="0.25">
      <c r="A24" s="90"/>
      <c r="B24" s="92"/>
      <c r="C24" s="94"/>
      <c r="D24" s="9"/>
      <c r="E24" s="2" t="s">
        <v>32</v>
      </c>
      <c r="F24" s="3" t="s">
        <v>32</v>
      </c>
      <c r="G24" s="3">
        <v>6</v>
      </c>
      <c r="H24" s="3">
        <v>7</v>
      </c>
      <c r="I24" s="3">
        <v>9</v>
      </c>
      <c r="J24" s="4">
        <v>12</v>
      </c>
      <c r="K24" s="3">
        <v>9</v>
      </c>
      <c r="L24" s="3">
        <v>11</v>
      </c>
      <c r="M24" s="3">
        <v>9</v>
      </c>
      <c r="N24" s="3">
        <v>6</v>
      </c>
      <c r="O24" s="3" t="s">
        <v>32</v>
      </c>
      <c r="P24" s="3" t="s">
        <v>32</v>
      </c>
      <c r="Q24" s="3" t="s">
        <v>32</v>
      </c>
      <c r="R24" s="3"/>
      <c r="S24" s="3"/>
      <c r="T24" s="96"/>
      <c r="U24" s="7">
        <f>IF(AA24&lt;60,IF(AA24=0,"NC","INS"),AA24)</f>
        <v>69</v>
      </c>
      <c r="V24" s="99"/>
      <c r="W24" s="37"/>
      <c r="X24" s="38">
        <f t="shared" si="0"/>
        <v>69</v>
      </c>
      <c r="Y24" s="38" t="e">
        <f t="shared" si="1"/>
        <v>#VALUE!</v>
      </c>
      <c r="Z24" s="37"/>
      <c r="AA24" s="7">
        <f>SUM(E24:Q24,S24)-R24</f>
        <v>69</v>
      </c>
      <c r="AB24" s="83">
        <f t="shared" si="2"/>
        <v>6</v>
      </c>
      <c r="AC24" s="86">
        <f>SUM(I24:J24)</f>
        <v>21</v>
      </c>
    </row>
    <row r="25" spans="1:29" ht="15.75" customHeight="1" x14ac:dyDescent="0.25">
      <c r="A25" s="90"/>
      <c r="B25" s="92"/>
      <c r="C25" s="94"/>
      <c r="D25" s="10"/>
      <c r="E25" s="6" t="s">
        <v>32</v>
      </c>
      <c r="F25" s="5">
        <v>12</v>
      </c>
      <c r="G25" s="5">
        <v>6</v>
      </c>
      <c r="H25" s="5">
        <v>6</v>
      </c>
      <c r="I25" s="5">
        <v>15</v>
      </c>
      <c r="J25" s="5">
        <v>15</v>
      </c>
      <c r="K25" s="5">
        <v>9</v>
      </c>
      <c r="L25" s="5">
        <v>10</v>
      </c>
      <c r="M25" s="5">
        <v>9</v>
      </c>
      <c r="N25" s="5">
        <v>8</v>
      </c>
      <c r="O25" s="5" t="s">
        <v>32</v>
      </c>
      <c r="P25" s="5" t="s">
        <v>32</v>
      </c>
      <c r="Q25" s="5" t="s">
        <v>32</v>
      </c>
      <c r="R25" s="5"/>
      <c r="S25" s="5"/>
      <c r="T25" s="97"/>
      <c r="U25" s="7">
        <f>IF(AA25&lt;60,IF(AA25=0,"NC","INS"),AA25)</f>
        <v>90</v>
      </c>
      <c r="V25" s="99"/>
      <c r="W25" s="37"/>
      <c r="X25" s="38">
        <f t="shared" si="0"/>
        <v>90</v>
      </c>
      <c r="Y25" s="38" t="e">
        <f t="shared" si="1"/>
        <v>#VALUE!</v>
      </c>
      <c r="Z25" s="37"/>
      <c r="AA25" s="7">
        <f>SUM(E25:Q25,S25)-R25</f>
        <v>90</v>
      </c>
      <c r="AB25" s="83">
        <f t="shared" si="2"/>
        <v>18</v>
      </c>
      <c r="AC25" s="86">
        <f>SUM(I25:J25)</f>
        <v>30</v>
      </c>
    </row>
    <row r="26" spans="1:29" ht="15.75" customHeight="1" thickBot="1" x14ac:dyDescent="0.3">
      <c r="A26" s="25"/>
      <c r="B26" s="24"/>
      <c r="C26" s="24"/>
      <c r="D26" s="12" t="s">
        <v>17</v>
      </c>
      <c r="E26" s="13">
        <f t="shared" ref="E26:T26" si="6">SUM(E22:E25)</f>
        <v>12</v>
      </c>
      <c r="F26" s="13">
        <f t="shared" si="6"/>
        <v>36</v>
      </c>
      <c r="G26" s="13">
        <f t="shared" si="6"/>
        <v>30</v>
      </c>
      <c r="H26" s="13">
        <f t="shared" si="6"/>
        <v>28</v>
      </c>
      <c r="I26" s="13">
        <f t="shared" si="6"/>
        <v>48</v>
      </c>
      <c r="J26" s="13">
        <f t="shared" si="6"/>
        <v>57</v>
      </c>
      <c r="K26" s="13">
        <f t="shared" si="6"/>
        <v>33</v>
      </c>
      <c r="L26" s="13">
        <f t="shared" si="6"/>
        <v>39</v>
      </c>
      <c r="M26" s="13">
        <f t="shared" si="6"/>
        <v>40</v>
      </c>
      <c r="N26" s="13">
        <f t="shared" si="6"/>
        <v>31</v>
      </c>
      <c r="O26" s="13">
        <f t="shared" si="6"/>
        <v>0</v>
      </c>
      <c r="P26" s="13">
        <f t="shared" si="6"/>
        <v>0</v>
      </c>
      <c r="Q26" s="13">
        <f t="shared" si="6"/>
        <v>3</v>
      </c>
      <c r="R26" s="13">
        <f t="shared" si="6"/>
        <v>0</v>
      </c>
      <c r="S26" s="13">
        <f t="shared" si="6"/>
        <v>0</v>
      </c>
      <c r="T26" s="14">
        <f t="shared" si="6"/>
        <v>0</v>
      </c>
      <c r="U26" s="11">
        <f>IF(SUM(U22:U25)&lt;60,"INS",SUM(U22:U25))</f>
        <v>357</v>
      </c>
      <c r="V26" s="15"/>
      <c r="W26" s="37"/>
      <c r="X26" s="38">
        <f t="shared" si="0"/>
        <v>357</v>
      </c>
      <c r="Y26" s="38">
        <f t="shared" si="1"/>
        <v>1080</v>
      </c>
      <c r="Z26" s="37"/>
      <c r="AA26" s="40"/>
      <c r="AB26" s="84">
        <f t="shared" si="2"/>
        <v>78</v>
      </c>
      <c r="AC26" s="84"/>
    </row>
    <row r="27" spans="1:29" ht="15.75" customHeight="1" thickTop="1" x14ac:dyDescent="0.25">
      <c r="A27" s="89" t="s">
        <v>21</v>
      </c>
      <c r="B27" s="91">
        <v>35</v>
      </c>
      <c r="C27" s="93" t="s">
        <v>42</v>
      </c>
      <c r="D27" s="9"/>
      <c r="E27" s="2" t="s">
        <v>32</v>
      </c>
      <c r="F27" s="3" t="s">
        <v>32</v>
      </c>
      <c r="G27" s="3">
        <v>9</v>
      </c>
      <c r="H27" s="3">
        <v>7</v>
      </c>
      <c r="I27" s="3">
        <v>14</v>
      </c>
      <c r="J27" s="4">
        <v>18</v>
      </c>
      <c r="K27" s="3">
        <v>8</v>
      </c>
      <c r="L27" s="3">
        <v>9</v>
      </c>
      <c r="M27" s="3">
        <v>9</v>
      </c>
      <c r="N27" s="3">
        <v>8</v>
      </c>
      <c r="O27" s="3" t="s">
        <v>32</v>
      </c>
      <c r="P27" s="3" t="s">
        <v>32</v>
      </c>
      <c r="Q27" s="3" t="s">
        <v>32</v>
      </c>
      <c r="R27" s="3"/>
      <c r="S27" s="3"/>
      <c r="T27" s="95"/>
      <c r="U27" s="8">
        <f>IF(AA27&lt;60,IF(AA27=0,"NC","INS"),AA27)</f>
        <v>82</v>
      </c>
      <c r="V27" s="98">
        <f>IF(SUM(U27:U30)&lt;60,"INS",SUM(U27:U30)+T31)</f>
        <v>349</v>
      </c>
      <c r="W27" s="37"/>
      <c r="X27" s="38">
        <f t="shared" ref="X27:X46" si="7">SUM(E27:Q27)+R27+(S27*3)</f>
        <v>82</v>
      </c>
      <c r="Y27" s="38" t="e">
        <f t="shared" ref="Y27:Y46" si="8">(X27*3)+R27+(Q27*3)</f>
        <v>#VALUE!</v>
      </c>
      <c r="Z27" s="37"/>
      <c r="AA27" s="7">
        <f>SUM(E27:Q27,S27)-R27</f>
        <v>82</v>
      </c>
      <c r="AB27" s="82">
        <f>SUM(E27:G27)</f>
        <v>9</v>
      </c>
      <c r="AC27" s="85">
        <f>SUM(I27:J27)</f>
        <v>32</v>
      </c>
    </row>
    <row r="28" spans="1:29" ht="15.75" customHeight="1" x14ac:dyDescent="0.25">
      <c r="A28" s="90"/>
      <c r="B28" s="92"/>
      <c r="C28" s="94"/>
      <c r="D28" s="9"/>
      <c r="E28" s="2" t="s">
        <v>32</v>
      </c>
      <c r="F28" s="3">
        <v>12</v>
      </c>
      <c r="G28" s="3">
        <v>9</v>
      </c>
      <c r="H28" s="3">
        <v>8</v>
      </c>
      <c r="I28" s="3">
        <v>12</v>
      </c>
      <c r="J28" s="4">
        <v>18</v>
      </c>
      <c r="K28" s="3">
        <v>9</v>
      </c>
      <c r="L28" s="3">
        <v>12</v>
      </c>
      <c r="M28" s="3">
        <v>11</v>
      </c>
      <c r="N28" s="3">
        <v>9</v>
      </c>
      <c r="O28" s="3" t="s">
        <v>32</v>
      </c>
      <c r="P28" s="3" t="s">
        <v>32</v>
      </c>
      <c r="Q28" s="3" t="s">
        <v>32</v>
      </c>
      <c r="R28" s="3"/>
      <c r="S28" s="3"/>
      <c r="T28" s="96"/>
      <c r="U28" s="7">
        <f>IF(AA28&lt;60,IF(AA28=0,"NC","INS"),AA28)</f>
        <v>100</v>
      </c>
      <c r="V28" s="99"/>
      <c r="W28" s="37"/>
      <c r="X28" s="38">
        <f t="shared" si="7"/>
        <v>100</v>
      </c>
      <c r="Y28" s="38" t="e">
        <f t="shared" si="8"/>
        <v>#VALUE!</v>
      </c>
      <c r="Z28" s="37"/>
      <c r="AA28" s="7">
        <f>SUM(E28:Q28,S28)-R28</f>
        <v>100</v>
      </c>
      <c r="AB28" s="83">
        <f t="shared" si="2"/>
        <v>21</v>
      </c>
      <c r="AC28" s="86">
        <f>SUM(I28:J28)</f>
        <v>30</v>
      </c>
    </row>
    <row r="29" spans="1:29" ht="15.75" customHeight="1" x14ac:dyDescent="0.25">
      <c r="A29" s="90"/>
      <c r="B29" s="92"/>
      <c r="C29" s="94"/>
      <c r="D29" s="9"/>
      <c r="E29" s="2" t="s">
        <v>32</v>
      </c>
      <c r="F29" s="3" t="s">
        <v>32</v>
      </c>
      <c r="G29" s="3">
        <v>9</v>
      </c>
      <c r="H29" s="3">
        <v>8</v>
      </c>
      <c r="I29" s="3">
        <v>9</v>
      </c>
      <c r="J29" s="4">
        <v>18</v>
      </c>
      <c r="K29" s="3">
        <v>9</v>
      </c>
      <c r="L29" s="3">
        <v>12</v>
      </c>
      <c r="M29" s="3">
        <v>9</v>
      </c>
      <c r="N29" s="3">
        <v>12</v>
      </c>
      <c r="O29" s="3" t="s">
        <v>32</v>
      </c>
      <c r="P29" s="3" t="s">
        <v>32</v>
      </c>
      <c r="Q29" s="3" t="s">
        <v>32</v>
      </c>
      <c r="R29" s="3"/>
      <c r="S29" s="3"/>
      <c r="T29" s="96"/>
      <c r="U29" s="7">
        <f>IF(AA29&lt;60,IF(AA29=0,"NC","INS"),AA29)</f>
        <v>86</v>
      </c>
      <c r="V29" s="99"/>
      <c r="W29" s="37"/>
      <c r="X29" s="38">
        <f t="shared" si="7"/>
        <v>86</v>
      </c>
      <c r="Y29" s="38" t="e">
        <f t="shared" si="8"/>
        <v>#VALUE!</v>
      </c>
      <c r="Z29" s="37"/>
      <c r="AA29" s="7">
        <f>SUM(E29:Q29,S29)-R29</f>
        <v>86</v>
      </c>
      <c r="AB29" s="83">
        <f t="shared" si="2"/>
        <v>9</v>
      </c>
      <c r="AC29" s="86">
        <f>SUM(I29:J29)</f>
        <v>27</v>
      </c>
    </row>
    <row r="30" spans="1:29" ht="15.75" customHeight="1" x14ac:dyDescent="0.25">
      <c r="A30" s="90"/>
      <c r="B30" s="92"/>
      <c r="C30" s="94"/>
      <c r="D30" s="10"/>
      <c r="E30" s="6" t="s">
        <v>32</v>
      </c>
      <c r="F30" s="5" t="s">
        <v>32</v>
      </c>
      <c r="G30" s="5">
        <v>10</v>
      </c>
      <c r="H30" s="5">
        <v>7</v>
      </c>
      <c r="I30" s="5">
        <v>12</v>
      </c>
      <c r="J30" s="5">
        <v>18</v>
      </c>
      <c r="K30" s="5">
        <v>8</v>
      </c>
      <c r="L30" s="5">
        <v>9</v>
      </c>
      <c r="M30" s="5">
        <v>9</v>
      </c>
      <c r="N30" s="5">
        <v>8</v>
      </c>
      <c r="O30" s="5" t="s">
        <v>32</v>
      </c>
      <c r="P30" s="5" t="s">
        <v>32</v>
      </c>
      <c r="Q30" s="5" t="s">
        <v>32</v>
      </c>
      <c r="R30" s="5"/>
      <c r="S30" s="5"/>
      <c r="T30" s="97"/>
      <c r="U30" s="7">
        <f>IF(AA30&lt;60,IF(AA30=0,"NC","INS"),AA30)</f>
        <v>81</v>
      </c>
      <c r="V30" s="99"/>
      <c r="W30" s="37"/>
      <c r="X30" s="38">
        <f t="shared" si="7"/>
        <v>81</v>
      </c>
      <c r="Y30" s="38" t="e">
        <f t="shared" si="8"/>
        <v>#VALUE!</v>
      </c>
      <c r="Z30" s="37"/>
      <c r="AA30" s="7">
        <f>SUM(E30:Q30,S30)-R30</f>
        <v>81</v>
      </c>
      <c r="AB30" s="83">
        <f t="shared" si="2"/>
        <v>10</v>
      </c>
      <c r="AC30" s="86">
        <f>SUM(I30:J30)</f>
        <v>30</v>
      </c>
    </row>
    <row r="31" spans="1:29" ht="15.75" customHeight="1" thickBot="1" x14ac:dyDescent="0.3">
      <c r="A31" s="25"/>
      <c r="B31" s="24"/>
      <c r="C31" s="24"/>
      <c r="D31" s="12" t="s">
        <v>17</v>
      </c>
      <c r="E31" s="13">
        <f t="shared" ref="E31:T31" si="9">SUM(E27:E30)</f>
        <v>0</v>
      </c>
      <c r="F31" s="13">
        <f t="shared" si="9"/>
        <v>12</v>
      </c>
      <c r="G31" s="13">
        <f t="shared" si="9"/>
        <v>37</v>
      </c>
      <c r="H31" s="13">
        <f t="shared" si="9"/>
        <v>30</v>
      </c>
      <c r="I31" s="13">
        <f t="shared" si="9"/>
        <v>47</v>
      </c>
      <c r="J31" s="13">
        <f t="shared" si="9"/>
        <v>72</v>
      </c>
      <c r="K31" s="13">
        <f t="shared" si="9"/>
        <v>34</v>
      </c>
      <c r="L31" s="13">
        <f t="shared" si="9"/>
        <v>42</v>
      </c>
      <c r="M31" s="13">
        <f t="shared" si="9"/>
        <v>38</v>
      </c>
      <c r="N31" s="13">
        <f t="shared" si="9"/>
        <v>37</v>
      </c>
      <c r="O31" s="13">
        <f t="shared" si="9"/>
        <v>0</v>
      </c>
      <c r="P31" s="13">
        <f t="shared" si="9"/>
        <v>0</v>
      </c>
      <c r="Q31" s="13">
        <f t="shared" si="9"/>
        <v>0</v>
      </c>
      <c r="R31" s="13">
        <f t="shared" si="9"/>
        <v>0</v>
      </c>
      <c r="S31" s="13">
        <f t="shared" si="9"/>
        <v>0</v>
      </c>
      <c r="T31" s="14">
        <f t="shared" si="9"/>
        <v>0</v>
      </c>
      <c r="U31" s="11">
        <f>IF(SUM(U27:U30)&lt;60,"INS",SUM(U27:U30))</f>
        <v>349</v>
      </c>
      <c r="V31" s="15"/>
      <c r="W31" s="37"/>
      <c r="X31" s="38">
        <f t="shared" si="7"/>
        <v>349</v>
      </c>
      <c r="Y31" s="38">
        <f t="shared" si="8"/>
        <v>1047</v>
      </c>
      <c r="Z31" s="37"/>
      <c r="AA31" s="40"/>
      <c r="AB31" s="84">
        <f t="shared" si="2"/>
        <v>49</v>
      </c>
      <c r="AC31" s="84"/>
    </row>
    <row r="32" spans="1:29" ht="15.75" customHeight="1" thickTop="1" x14ac:dyDescent="0.25">
      <c r="A32" s="89" t="s">
        <v>56</v>
      </c>
      <c r="B32" s="91">
        <v>36</v>
      </c>
      <c r="C32" s="93" t="s">
        <v>57</v>
      </c>
      <c r="D32" s="9"/>
      <c r="E32" s="2" t="s">
        <v>32</v>
      </c>
      <c r="F32" s="3">
        <v>9</v>
      </c>
      <c r="G32" s="3">
        <v>6</v>
      </c>
      <c r="H32" s="3">
        <v>7</v>
      </c>
      <c r="I32" s="3">
        <v>12</v>
      </c>
      <c r="J32" s="4">
        <v>14</v>
      </c>
      <c r="K32" s="3">
        <v>6</v>
      </c>
      <c r="L32" s="3">
        <v>9</v>
      </c>
      <c r="M32" s="3">
        <v>9</v>
      </c>
      <c r="N32" s="3">
        <v>6</v>
      </c>
      <c r="O32" s="3" t="s">
        <v>32</v>
      </c>
      <c r="P32" s="3" t="s">
        <v>32</v>
      </c>
      <c r="Q32" s="3" t="s">
        <v>32</v>
      </c>
      <c r="R32" s="3"/>
      <c r="S32" s="3"/>
      <c r="T32" s="95"/>
      <c r="U32" s="8">
        <f>IF(AA32&lt;60,IF(AA32=0,"NC","INS"),AA32)</f>
        <v>78</v>
      </c>
      <c r="V32" s="98">
        <f>IF(SUM(U32:U35)&lt;60,"NC",SUM(U32:U35)+T36)</f>
        <v>311</v>
      </c>
      <c r="W32" s="37"/>
      <c r="X32" s="38">
        <f t="shared" si="7"/>
        <v>78</v>
      </c>
      <c r="Y32" s="38" t="e">
        <f t="shared" si="8"/>
        <v>#VALUE!</v>
      </c>
      <c r="Z32" s="37"/>
      <c r="AA32" s="7">
        <f>SUM(E32:Q32,S32)-R32</f>
        <v>78</v>
      </c>
      <c r="AB32" s="82">
        <f>SUM(E32:G32)</f>
        <v>15</v>
      </c>
      <c r="AC32" s="85">
        <f>SUM(I32:J32)</f>
        <v>26</v>
      </c>
    </row>
    <row r="33" spans="1:29" ht="15.75" customHeight="1" x14ac:dyDescent="0.25">
      <c r="A33" s="90"/>
      <c r="B33" s="92"/>
      <c r="C33" s="94"/>
      <c r="D33" s="9"/>
      <c r="E33" s="2" t="s">
        <v>32</v>
      </c>
      <c r="F33" s="3">
        <v>9</v>
      </c>
      <c r="G33" s="3">
        <v>6</v>
      </c>
      <c r="H33" s="3">
        <v>7</v>
      </c>
      <c r="I33" s="3">
        <v>12</v>
      </c>
      <c r="J33" s="4">
        <v>14</v>
      </c>
      <c r="K33" s="3">
        <v>7</v>
      </c>
      <c r="L33" s="3">
        <v>9</v>
      </c>
      <c r="M33" s="3">
        <v>7</v>
      </c>
      <c r="N33" s="3">
        <v>6</v>
      </c>
      <c r="O33" s="3" t="s">
        <v>32</v>
      </c>
      <c r="P33" s="3" t="s">
        <v>32</v>
      </c>
      <c r="Q33" s="3" t="s">
        <v>32</v>
      </c>
      <c r="R33" s="3"/>
      <c r="S33" s="3"/>
      <c r="T33" s="96"/>
      <c r="U33" s="7">
        <f>IF(AA33&lt;60,IF(AA33=0,"NC","INS"),AA33)</f>
        <v>77</v>
      </c>
      <c r="V33" s="99"/>
      <c r="W33" s="37"/>
      <c r="X33" s="38">
        <f t="shared" si="7"/>
        <v>77</v>
      </c>
      <c r="Y33" s="38" t="e">
        <f t="shared" si="8"/>
        <v>#VALUE!</v>
      </c>
      <c r="Z33" s="37"/>
      <c r="AA33" s="7">
        <f>SUM(E33:Q33,S33)-R33</f>
        <v>77</v>
      </c>
      <c r="AB33" s="83">
        <f t="shared" si="2"/>
        <v>15</v>
      </c>
      <c r="AC33" s="86">
        <f>SUM(I33:J33)</f>
        <v>26</v>
      </c>
    </row>
    <row r="34" spans="1:29" ht="15.75" customHeight="1" x14ac:dyDescent="0.25">
      <c r="A34" s="90"/>
      <c r="B34" s="92"/>
      <c r="C34" s="94"/>
      <c r="D34" s="9"/>
      <c r="E34" s="2" t="s">
        <v>32</v>
      </c>
      <c r="F34" s="3">
        <v>9</v>
      </c>
      <c r="G34" s="3">
        <v>6</v>
      </c>
      <c r="H34" s="3">
        <v>6</v>
      </c>
      <c r="I34" s="3">
        <v>12</v>
      </c>
      <c r="J34" s="4">
        <v>14</v>
      </c>
      <c r="K34" s="3">
        <v>7</v>
      </c>
      <c r="L34" s="3">
        <v>8</v>
      </c>
      <c r="M34" s="3">
        <v>9</v>
      </c>
      <c r="N34" s="3">
        <v>6</v>
      </c>
      <c r="O34" s="3" t="s">
        <v>32</v>
      </c>
      <c r="P34" s="3" t="s">
        <v>32</v>
      </c>
      <c r="Q34" s="3" t="s">
        <v>32</v>
      </c>
      <c r="R34" s="3"/>
      <c r="S34" s="3"/>
      <c r="T34" s="96"/>
      <c r="U34" s="7">
        <f>IF(AA34&lt;60,IF(AA34=0,"NC","INS"),AA34)</f>
        <v>77</v>
      </c>
      <c r="V34" s="99"/>
      <c r="W34" s="37"/>
      <c r="X34" s="38">
        <f t="shared" si="7"/>
        <v>77</v>
      </c>
      <c r="Y34" s="38" t="e">
        <f t="shared" si="8"/>
        <v>#VALUE!</v>
      </c>
      <c r="Z34" s="37"/>
      <c r="AA34" s="7">
        <f>SUM(E34:Q34,S34)-R34</f>
        <v>77</v>
      </c>
      <c r="AB34" s="83">
        <f t="shared" si="2"/>
        <v>15</v>
      </c>
      <c r="AC34" s="86">
        <f>SUM(I34:J34)</f>
        <v>26</v>
      </c>
    </row>
    <row r="35" spans="1:29" ht="15.75" customHeight="1" x14ac:dyDescent="0.25">
      <c r="A35" s="90"/>
      <c r="B35" s="92"/>
      <c r="C35" s="94"/>
      <c r="D35" s="10"/>
      <c r="E35" s="6" t="s">
        <v>32</v>
      </c>
      <c r="F35" s="5">
        <v>9</v>
      </c>
      <c r="G35" s="5">
        <v>6</v>
      </c>
      <c r="H35" s="5">
        <v>7</v>
      </c>
      <c r="I35" s="5">
        <v>12</v>
      </c>
      <c r="J35" s="5">
        <v>14</v>
      </c>
      <c r="K35" s="5">
        <v>6</v>
      </c>
      <c r="L35" s="5">
        <v>9</v>
      </c>
      <c r="M35" s="5">
        <v>10</v>
      </c>
      <c r="N35" s="5">
        <v>6</v>
      </c>
      <c r="O35" s="5" t="s">
        <v>32</v>
      </c>
      <c r="P35" s="5" t="s">
        <v>32</v>
      </c>
      <c r="Q35" s="5" t="s">
        <v>32</v>
      </c>
      <c r="R35" s="5"/>
      <c r="S35" s="5"/>
      <c r="T35" s="97"/>
      <c r="U35" s="7">
        <f>IF(AA35&lt;60,IF(AA35=0,"NC","INS"),AA35)</f>
        <v>79</v>
      </c>
      <c r="V35" s="99"/>
      <c r="W35" s="37"/>
      <c r="X35" s="38">
        <f t="shared" si="7"/>
        <v>79</v>
      </c>
      <c r="Y35" s="38" t="e">
        <f t="shared" si="8"/>
        <v>#VALUE!</v>
      </c>
      <c r="Z35" s="37"/>
      <c r="AA35" s="7">
        <f>SUM(E35:Q35,S35)-R35</f>
        <v>79</v>
      </c>
      <c r="AB35" s="83">
        <f t="shared" si="2"/>
        <v>15</v>
      </c>
      <c r="AC35" s="86">
        <f>SUM(I35:J35)</f>
        <v>26</v>
      </c>
    </row>
    <row r="36" spans="1:29" ht="15.75" customHeight="1" thickBot="1" x14ac:dyDescent="0.3">
      <c r="A36" s="25"/>
      <c r="B36" s="24"/>
      <c r="C36" s="24"/>
      <c r="D36" s="12" t="s">
        <v>17</v>
      </c>
      <c r="E36" s="13">
        <f t="shared" ref="E36:T36" si="10">SUM(E32:E35)</f>
        <v>0</v>
      </c>
      <c r="F36" s="13">
        <f t="shared" si="10"/>
        <v>36</v>
      </c>
      <c r="G36" s="13">
        <f t="shared" si="10"/>
        <v>24</v>
      </c>
      <c r="H36" s="13">
        <f t="shared" si="10"/>
        <v>27</v>
      </c>
      <c r="I36" s="13">
        <f t="shared" si="10"/>
        <v>48</v>
      </c>
      <c r="J36" s="13">
        <f t="shared" si="10"/>
        <v>56</v>
      </c>
      <c r="K36" s="13">
        <f t="shared" si="10"/>
        <v>26</v>
      </c>
      <c r="L36" s="13">
        <f t="shared" si="10"/>
        <v>35</v>
      </c>
      <c r="M36" s="13">
        <f t="shared" si="10"/>
        <v>35</v>
      </c>
      <c r="N36" s="13">
        <f t="shared" si="10"/>
        <v>24</v>
      </c>
      <c r="O36" s="13">
        <f t="shared" si="10"/>
        <v>0</v>
      </c>
      <c r="P36" s="13">
        <f t="shared" si="10"/>
        <v>0</v>
      </c>
      <c r="Q36" s="13">
        <f t="shared" si="10"/>
        <v>0</v>
      </c>
      <c r="R36" s="13">
        <f t="shared" si="10"/>
        <v>0</v>
      </c>
      <c r="S36" s="13">
        <f t="shared" si="10"/>
        <v>0</v>
      </c>
      <c r="T36" s="14">
        <f t="shared" si="10"/>
        <v>0</v>
      </c>
      <c r="U36" s="11">
        <f>IF(SUM(U32:U35)&lt;60,"INS",SUM(U32:U35))</f>
        <v>311</v>
      </c>
      <c r="V36" s="15"/>
      <c r="W36" s="37"/>
      <c r="X36" s="38">
        <f t="shared" si="7"/>
        <v>311</v>
      </c>
      <c r="Y36" s="38">
        <f t="shared" si="8"/>
        <v>933</v>
      </c>
      <c r="Z36" s="37"/>
      <c r="AA36" s="40"/>
      <c r="AB36" s="84">
        <f t="shared" si="2"/>
        <v>60</v>
      </c>
      <c r="AC36" s="84"/>
    </row>
    <row r="37" spans="1:29" ht="15.75" customHeight="1" thickTop="1" x14ac:dyDescent="0.25">
      <c r="A37" s="89" t="s">
        <v>56</v>
      </c>
      <c r="B37" s="91">
        <v>37</v>
      </c>
      <c r="C37" s="93" t="s">
        <v>57</v>
      </c>
      <c r="D37" s="9"/>
      <c r="E37" s="2" t="s">
        <v>32</v>
      </c>
      <c r="F37" s="3">
        <v>12</v>
      </c>
      <c r="G37" s="3">
        <v>6</v>
      </c>
      <c r="H37" s="3">
        <v>7</v>
      </c>
      <c r="I37" s="3">
        <v>12</v>
      </c>
      <c r="J37" s="4">
        <v>15</v>
      </c>
      <c r="K37" s="3">
        <v>7</v>
      </c>
      <c r="L37" s="3">
        <v>10</v>
      </c>
      <c r="M37" s="3">
        <v>9</v>
      </c>
      <c r="N37" s="3">
        <v>8</v>
      </c>
      <c r="O37" s="3" t="s">
        <v>32</v>
      </c>
      <c r="P37" s="3" t="s">
        <v>32</v>
      </c>
      <c r="Q37" s="3" t="s">
        <v>32</v>
      </c>
      <c r="R37" s="3"/>
      <c r="S37" s="3"/>
      <c r="T37" s="95"/>
      <c r="U37" s="8">
        <f>IF(AA37&lt;60,IF(AA37=0,"NC","INS"),AA37)</f>
        <v>86</v>
      </c>
      <c r="V37" s="98">
        <f>IF(SUM(U37:U40)&lt;60,"INS",SUM(U37:U40)+T41)</f>
        <v>326</v>
      </c>
      <c r="W37" s="37"/>
      <c r="X37" s="38">
        <f t="shared" si="7"/>
        <v>86</v>
      </c>
      <c r="Y37" s="38" t="e">
        <f t="shared" si="8"/>
        <v>#VALUE!</v>
      </c>
      <c r="Z37" s="37"/>
      <c r="AA37" s="7">
        <f>SUM(E37:Q37,S37)-R37</f>
        <v>86</v>
      </c>
      <c r="AB37" s="82">
        <f>SUM(E37:G37)</f>
        <v>18</v>
      </c>
      <c r="AC37" s="85">
        <f>SUM(I37:J37)</f>
        <v>27</v>
      </c>
    </row>
    <row r="38" spans="1:29" ht="15.75" customHeight="1" x14ac:dyDescent="0.25">
      <c r="A38" s="90"/>
      <c r="B38" s="92"/>
      <c r="C38" s="94"/>
      <c r="D38" s="9"/>
      <c r="E38" s="2" t="s">
        <v>32</v>
      </c>
      <c r="F38" s="3">
        <v>12</v>
      </c>
      <c r="G38" s="3">
        <v>6</v>
      </c>
      <c r="H38" s="3">
        <v>8</v>
      </c>
      <c r="I38" s="3">
        <v>12</v>
      </c>
      <c r="J38" s="4">
        <v>16</v>
      </c>
      <c r="K38" s="3">
        <v>6</v>
      </c>
      <c r="L38" s="3">
        <v>9</v>
      </c>
      <c r="M38" s="3">
        <v>9</v>
      </c>
      <c r="N38" s="3">
        <v>8</v>
      </c>
      <c r="O38" s="3" t="s">
        <v>32</v>
      </c>
      <c r="P38" s="3" t="s">
        <v>32</v>
      </c>
      <c r="Q38" s="3" t="s">
        <v>32</v>
      </c>
      <c r="R38" s="3"/>
      <c r="S38" s="3"/>
      <c r="T38" s="96"/>
      <c r="U38" s="7">
        <f>IF(AA38&lt;60,IF(AA38=0,"NC","INS"),AA38)</f>
        <v>86</v>
      </c>
      <c r="V38" s="99"/>
      <c r="W38" s="37"/>
      <c r="X38" s="38">
        <f t="shared" si="7"/>
        <v>86</v>
      </c>
      <c r="Y38" s="38" t="e">
        <f t="shared" si="8"/>
        <v>#VALUE!</v>
      </c>
      <c r="Z38" s="37"/>
      <c r="AA38" s="7">
        <f>SUM(E38:Q38,S38)-R38</f>
        <v>86</v>
      </c>
      <c r="AB38" s="83">
        <f t="shared" si="2"/>
        <v>18</v>
      </c>
      <c r="AC38" s="86">
        <f>SUM(I38:J38)</f>
        <v>28</v>
      </c>
    </row>
    <row r="39" spans="1:29" ht="15.75" customHeight="1" x14ac:dyDescent="0.25">
      <c r="A39" s="90"/>
      <c r="B39" s="92"/>
      <c r="C39" s="94"/>
      <c r="D39" s="9"/>
      <c r="E39" s="2" t="s">
        <v>32</v>
      </c>
      <c r="F39" s="3">
        <v>9</v>
      </c>
      <c r="G39" s="3">
        <v>6</v>
      </c>
      <c r="H39" s="3">
        <v>7</v>
      </c>
      <c r="I39" s="3" t="s">
        <v>32</v>
      </c>
      <c r="J39" s="4">
        <v>16</v>
      </c>
      <c r="K39" s="3">
        <v>8</v>
      </c>
      <c r="L39" s="3">
        <v>9</v>
      </c>
      <c r="M39" s="3">
        <v>10</v>
      </c>
      <c r="N39" s="3">
        <v>7</v>
      </c>
      <c r="O39" s="3" t="s">
        <v>32</v>
      </c>
      <c r="P39" s="3" t="s">
        <v>32</v>
      </c>
      <c r="Q39" s="3" t="s">
        <v>32</v>
      </c>
      <c r="R39" s="3"/>
      <c r="S39" s="3"/>
      <c r="T39" s="96"/>
      <c r="U39" s="7">
        <f>IF(AA39&lt;60,IF(AA39=0,"NC","INS"),AA39)</f>
        <v>72</v>
      </c>
      <c r="V39" s="99"/>
      <c r="W39" s="37"/>
      <c r="X39" s="38">
        <f t="shared" si="7"/>
        <v>72</v>
      </c>
      <c r="Y39" s="38" t="e">
        <f t="shared" si="8"/>
        <v>#VALUE!</v>
      </c>
      <c r="Z39" s="37"/>
      <c r="AA39" s="7">
        <f>SUM(E39:Q39,S39)-R39</f>
        <v>72</v>
      </c>
      <c r="AB39" s="83">
        <f t="shared" si="2"/>
        <v>15</v>
      </c>
      <c r="AC39" s="86">
        <f>SUM(I39:J39)</f>
        <v>16</v>
      </c>
    </row>
    <row r="40" spans="1:29" ht="15.75" customHeight="1" x14ac:dyDescent="0.25">
      <c r="A40" s="90"/>
      <c r="B40" s="92"/>
      <c r="C40" s="94"/>
      <c r="D40" s="10"/>
      <c r="E40" s="6" t="s">
        <v>32</v>
      </c>
      <c r="F40" s="5">
        <v>9</v>
      </c>
      <c r="G40" s="5">
        <v>6</v>
      </c>
      <c r="H40" s="5">
        <v>7</v>
      </c>
      <c r="I40" s="5">
        <v>12</v>
      </c>
      <c r="J40" s="5">
        <v>15</v>
      </c>
      <c r="K40" s="5">
        <v>7</v>
      </c>
      <c r="L40" s="5">
        <v>9</v>
      </c>
      <c r="M40" s="5">
        <v>9</v>
      </c>
      <c r="N40" s="5">
        <v>8</v>
      </c>
      <c r="O40" s="5" t="s">
        <v>32</v>
      </c>
      <c r="P40" s="5" t="s">
        <v>32</v>
      </c>
      <c r="Q40" s="5" t="s">
        <v>32</v>
      </c>
      <c r="R40" s="5"/>
      <c r="S40" s="5"/>
      <c r="T40" s="97"/>
      <c r="U40" s="7">
        <f>IF(AA40&lt;60,IF(AA40=0,"NC","INS"),AA40)</f>
        <v>82</v>
      </c>
      <c r="V40" s="99"/>
      <c r="W40" s="37"/>
      <c r="X40" s="38">
        <f t="shared" si="7"/>
        <v>82</v>
      </c>
      <c r="Y40" s="38" t="e">
        <f t="shared" si="8"/>
        <v>#VALUE!</v>
      </c>
      <c r="Z40" s="37"/>
      <c r="AA40" s="7">
        <f>SUM(E40:Q40,S40)-R40</f>
        <v>82</v>
      </c>
      <c r="AB40" s="83">
        <f t="shared" si="2"/>
        <v>15</v>
      </c>
      <c r="AC40" s="86">
        <f>SUM(I40:J40)</f>
        <v>27</v>
      </c>
    </row>
    <row r="41" spans="1:29" ht="15.75" customHeight="1" thickBot="1" x14ac:dyDescent="0.3">
      <c r="A41" s="25"/>
      <c r="B41" s="24"/>
      <c r="C41" s="24"/>
      <c r="D41" s="12" t="s">
        <v>17</v>
      </c>
      <c r="E41" s="13">
        <f t="shared" ref="E41:T41" si="11">SUM(E37:E40)</f>
        <v>0</v>
      </c>
      <c r="F41" s="13">
        <f t="shared" si="11"/>
        <v>42</v>
      </c>
      <c r="G41" s="13">
        <f t="shared" si="11"/>
        <v>24</v>
      </c>
      <c r="H41" s="13">
        <f t="shared" si="11"/>
        <v>29</v>
      </c>
      <c r="I41" s="13">
        <f t="shared" si="11"/>
        <v>36</v>
      </c>
      <c r="J41" s="13">
        <f t="shared" si="11"/>
        <v>62</v>
      </c>
      <c r="K41" s="13">
        <f t="shared" si="11"/>
        <v>28</v>
      </c>
      <c r="L41" s="13">
        <f t="shared" si="11"/>
        <v>37</v>
      </c>
      <c r="M41" s="13">
        <f t="shared" si="11"/>
        <v>37</v>
      </c>
      <c r="N41" s="13">
        <f t="shared" si="11"/>
        <v>31</v>
      </c>
      <c r="O41" s="13">
        <f t="shared" si="11"/>
        <v>0</v>
      </c>
      <c r="P41" s="13">
        <f t="shared" si="11"/>
        <v>0</v>
      </c>
      <c r="Q41" s="13">
        <f t="shared" si="11"/>
        <v>0</v>
      </c>
      <c r="R41" s="13">
        <f t="shared" si="11"/>
        <v>0</v>
      </c>
      <c r="S41" s="13">
        <f t="shared" si="11"/>
        <v>0</v>
      </c>
      <c r="T41" s="14">
        <f t="shared" si="11"/>
        <v>0</v>
      </c>
      <c r="U41" s="11">
        <f>IF(SUM(U37:U40)&lt;60,"INS",SUM(U37:U40))</f>
        <v>326</v>
      </c>
      <c r="V41" s="15"/>
      <c r="W41" s="37"/>
      <c r="X41" s="38">
        <f t="shared" si="7"/>
        <v>326</v>
      </c>
      <c r="Y41" s="38">
        <f t="shared" si="8"/>
        <v>978</v>
      </c>
      <c r="Z41" s="37"/>
      <c r="AA41" s="40"/>
      <c r="AB41" s="84">
        <f t="shared" si="2"/>
        <v>66</v>
      </c>
      <c r="AC41" s="84"/>
    </row>
    <row r="42" spans="1:29" ht="15.75" customHeight="1" thickTop="1" x14ac:dyDescent="0.25">
      <c r="A42" s="89" t="s">
        <v>54</v>
      </c>
      <c r="B42" s="91">
        <v>38</v>
      </c>
      <c r="C42" s="93" t="s">
        <v>55</v>
      </c>
      <c r="D42" s="9"/>
      <c r="E42" s="2" t="s">
        <v>32</v>
      </c>
      <c r="F42" s="3">
        <v>12</v>
      </c>
      <c r="G42" s="3">
        <v>6</v>
      </c>
      <c r="H42" s="3">
        <v>8</v>
      </c>
      <c r="I42" s="3">
        <v>12</v>
      </c>
      <c r="J42" s="4">
        <v>15</v>
      </c>
      <c r="K42" s="3">
        <v>6</v>
      </c>
      <c r="L42" s="3">
        <v>9</v>
      </c>
      <c r="M42" s="3">
        <v>9</v>
      </c>
      <c r="N42" s="3">
        <v>6</v>
      </c>
      <c r="O42" s="3" t="s">
        <v>32</v>
      </c>
      <c r="P42" s="3" t="s">
        <v>32</v>
      </c>
      <c r="Q42" s="3" t="s">
        <v>32</v>
      </c>
      <c r="R42" s="3"/>
      <c r="S42" s="3"/>
      <c r="T42" s="95"/>
      <c r="U42" s="8">
        <f>IF(AA42&lt;60,IF(AA42=0,"NC","INS"),AA42)</f>
        <v>83</v>
      </c>
      <c r="V42" s="98">
        <f>IF(SUM(U42:U45)&lt;60,"NC",SUM(U42:U45)+T46)</f>
        <v>320</v>
      </c>
      <c r="W42" s="37"/>
      <c r="X42" s="38">
        <f t="shared" si="7"/>
        <v>83</v>
      </c>
      <c r="Y42" s="38" t="e">
        <f t="shared" si="8"/>
        <v>#VALUE!</v>
      </c>
      <c r="Z42" s="37"/>
      <c r="AA42" s="7">
        <f>SUM(E42:Q42,S42)-R42</f>
        <v>83</v>
      </c>
      <c r="AB42" s="82">
        <f>SUM(E42:G42)</f>
        <v>18</v>
      </c>
      <c r="AC42" s="85">
        <f>SUM(I42:J42)</f>
        <v>27</v>
      </c>
    </row>
    <row r="43" spans="1:29" ht="15.75" customHeight="1" x14ac:dyDescent="0.25">
      <c r="A43" s="90"/>
      <c r="B43" s="92"/>
      <c r="C43" s="94"/>
      <c r="D43" s="9"/>
      <c r="E43" s="2" t="s">
        <v>32</v>
      </c>
      <c r="F43" s="3">
        <v>9</v>
      </c>
      <c r="G43" s="3">
        <v>6</v>
      </c>
      <c r="H43" s="3">
        <v>7</v>
      </c>
      <c r="I43" s="3">
        <v>9</v>
      </c>
      <c r="J43" s="4">
        <v>15</v>
      </c>
      <c r="K43" s="3">
        <v>6</v>
      </c>
      <c r="L43" s="3">
        <v>9</v>
      </c>
      <c r="M43" s="3">
        <v>9</v>
      </c>
      <c r="N43" s="3">
        <v>6</v>
      </c>
      <c r="O43" s="3" t="s">
        <v>32</v>
      </c>
      <c r="P43" s="3" t="s">
        <v>32</v>
      </c>
      <c r="Q43" s="3" t="s">
        <v>32</v>
      </c>
      <c r="R43" s="3"/>
      <c r="S43" s="3"/>
      <c r="T43" s="96"/>
      <c r="U43" s="7">
        <f>IF(AA43&lt;60,IF(AA43=0,"NC","INS"),AA43)</f>
        <v>76</v>
      </c>
      <c r="V43" s="99"/>
      <c r="W43" s="37"/>
      <c r="X43" s="38">
        <f t="shared" si="7"/>
        <v>76</v>
      </c>
      <c r="Y43" s="38" t="e">
        <f t="shared" si="8"/>
        <v>#VALUE!</v>
      </c>
      <c r="Z43" s="37"/>
      <c r="AA43" s="7">
        <f>SUM(E43:Q43,S43)-R43</f>
        <v>76</v>
      </c>
      <c r="AB43" s="83">
        <f t="shared" si="2"/>
        <v>15</v>
      </c>
      <c r="AC43" s="86">
        <f>SUM(I43:J43)</f>
        <v>24</v>
      </c>
    </row>
    <row r="44" spans="1:29" ht="15.75" customHeight="1" x14ac:dyDescent="0.25">
      <c r="A44" s="90"/>
      <c r="B44" s="92"/>
      <c r="C44" s="94"/>
      <c r="D44" s="9"/>
      <c r="E44" s="2" t="s">
        <v>32</v>
      </c>
      <c r="F44" s="3">
        <v>9</v>
      </c>
      <c r="G44" s="3">
        <v>6</v>
      </c>
      <c r="H44" s="3">
        <v>7</v>
      </c>
      <c r="I44" s="3">
        <v>9</v>
      </c>
      <c r="J44" s="4">
        <v>15</v>
      </c>
      <c r="K44" s="3">
        <v>6</v>
      </c>
      <c r="L44" s="3">
        <v>9</v>
      </c>
      <c r="M44" s="3">
        <v>9</v>
      </c>
      <c r="N44" s="3">
        <v>6</v>
      </c>
      <c r="O44" s="3" t="s">
        <v>32</v>
      </c>
      <c r="P44" s="3" t="s">
        <v>32</v>
      </c>
      <c r="Q44" s="3" t="s">
        <v>32</v>
      </c>
      <c r="R44" s="3"/>
      <c r="S44" s="3"/>
      <c r="T44" s="96"/>
      <c r="U44" s="7">
        <f>IF(AA44&lt;60,IF(AA44=0,"NC","INS"),AA44)</f>
        <v>76</v>
      </c>
      <c r="V44" s="99"/>
      <c r="W44" s="37"/>
      <c r="X44" s="38">
        <f t="shared" si="7"/>
        <v>76</v>
      </c>
      <c r="Y44" s="38" t="e">
        <f t="shared" si="8"/>
        <v>#VALUE!</v>
      </c>
      <c r="Z44" s="37"/>
      <c r="AA44" s="7">
        <f>SUM(E44:Q44,S44)-R44</f>
        <v>76</v>
      </c>
      <c r="AB44" s="83">
        <f t="shared" si="2"/>
        <v>15</v>
      </c>
      <c r="AC44" s="86">
        <f>SUM(I44:J44)</f>
        <v>24</v>
      </c>
    </row>
    <row r="45" spans="1:29" ht="15.75" customHeight="1" x14ac:dyDescent="0.25">
      <c r="A45" s="90"/>
      <c r="B45" s="92"/>
      <c r="C45" s="94"/>
      <c r="D45" s="10"/>
      <c r="E45" s="6" t="s">
        <v>32</v>
      </c>
      <c r="F45" s="5">
        <v>12</v>
      </c>
      <c r="G45" s="5">
        <v>6</v>
      </c>
      <c r="H45" s="5">
        <v>7</v>
      </c>
      <c r="I45" s="5">
        <v>12</v>
      </c>
      <c r="J45" s="5">
        <v>18</v>
      </c>
      <c r="K45" s="5">
        <v>6</v>
      </c>
      <c r="L45" s="5">
        <v>9</v>
      </c>
      <c r="M45" s="5">
        <v>9</v>
      </c>
      <c r="N45" s="5">
        <v>6</v>
      </c>
      <c r="O45" s="5" t="s">
        <v>32</v>
      </c>
      <c r="P45" s="5" t="s">
        <v>32</v>
      </c>
      <c r="Q45" s="5" t="s">
        <v>32</v>
      </c>
      <c r="R45" s="5"/>
      <c r="S45" s="5"/>
      <c r="T45" s="97"/>
      <c r="U45" s="7">
        <f>IF(AA45&lt;60,IF(AA45=0,"NC","INS"),AA45)</f>
        <v>85</v>
      </c>
      <c r="V45" s="99"/>
      <c r="W45" s="37"/>
      <c r="X45" s="38">
        <f t="shared" si="7"/>
        <v>85</v>
      </c>
      <c r="Y45" s="38" t="e">
        <f t="shared" si="8"/>
        <v>#VALUE!</v>
      </c>
      <c r="Z45" s="37"/>
      <c r="AA45" s="7">
        <f>SUM(E45:Q45,S45)-R45</f>
        <v>85</v>
      </c>
      <c r="AB45" s="83">
        <f t="shared" si="2"/>
        <v>18</v>
      </c>
      <c r="AC45" s="86">
        <f>SUM(I45:J45)</f>
        <v>30</v>
      </c>
    </row>
    <row r="46" spans="1:29" ht="15.75" customHeight="1" thickBot="1" x14ac:dyDescent="0.3">
      <c r="A46" s="25"/>
      <c r="B46" s="24"/>
      <c r="C46" s="24"/>
      <c r="D46" s="12" t="s">
        <v>17</v>
      </c>
      <c r="E46" s="13">
        <f t="shared" ref="E46:T46" si="12">SUM(E42:E45)</f>
        <v>0</v>
      </c>
      <c r="F46" s="13">
        <f t="shared" si="12"/>
        <v>42</v>
      </c>
      <c r="G46" s="13">
        <f t="shared" si="12"/>
        <v>24</v>
      </c>
      <c r="H46" s="13">
        <f t="shared" si="12"/>
        <v>29</v>
      </c>
      <c r="I46" s="13">
        <f t="shared" si="12"/>
        <v>42</v>
      </c>
      <c r="J46" s="13">
        <f t="shared" si="12"/>
        <v>63</v>
      </c>
      <c r="K46" s="13">
        <f t="shared" si="12"/>
        <v>24</v>
      </c>
      <c r="L46" s="13">
        <f t="shared" si="12"/>
        <v>36</v>
      </c>
      <c r="M46" s="13">
        <f t="shared" si="12"/>
        <v>36</v>
      </c>
      <c r="N46" s="13">
        <f t="shared" si="12"/>
        <v>24</v>
      </c>
      <c r="O46" s="13">
        <f t="shared" si="12"/>
        <v>0</v>
      </c>
      <c r="P46" s="13">
        <f t="shared" si="12"/>
        <v>0</v>
      </c>
      <c r="Q46" s="13">
        <f t="shared" si="12"/>
        <v>0</v>
      </c>
      <c r="R46" s="13">
        <f t="shared" si="12"/>
        <v>0</v>
      </c>
      <c r="S46" s="13">
        <f t="shared" si="12"/>
        <v>0</v>
      </c>
      <c r="T46" s="14">
        <f t="shared" si="12"/>
        <v>0</v>
      </c>
      <c r="U46" s="11">
        <f>IF(SUM(U42:U45)&lt;60,"INS",SUM(U42:U45))</f>
        <v>320</v>
      </c>
      <c r="V46" s="15"/>
      <c r="W46" s="37"/>
      <c r="X46" s="38">
        <f t="shared" si="7"/>
        <v>320</v>
      </c>
      <c r="Y46" s="38">
        <f t="shared" si="8"/>
        <v>960</v>
      </c>
      <c r="Z46" s="37"/>
      <c r="AA46" s="40"/>
      <c r="AB46" s="84">
        <f t="shared" si="2"/>
        <v>66</v>
      </c>
      <c r="AC46" s="84"/>
    </row>
    <row r="47" spans="1:29" ht="15.75" customHeight="1" thickTop="1" x14ac:dyDescent="0.25">
      <c r="A47" s="89" t="s">
        <v>30</v>
      </c>
      <c r="B47" s="91">
        <v>39</v>
      </c>
      <c r="C47" s="93" t="s">
        <v>31</v>
      </c>
      <c r="D47" s="9"/>
      <c r="E47" s="2" t="s">
        <v>32</v>
      </c>
      <c r="F47" s="3">
        <v>9</v>
      </c>
      <c r="G47" s="3">
        <v>6</v>
      </c>
      <c r="H47" s="3">
        <v>6</v>
      </c>
      <c r="I47" s="3" t="s">
        <v>32</v>
      </c>
      <c r="J47" s="4">
        <v>12</v>
      </c>
      <c r="K47" s="3">
        <v>9</v>
      </c>
      <c r="L47" s="3">
        <v>9</v>
      </c>
      <c r="M47" s="3">
        <v>12</v>
      </c>
      <c r="N47" s="3">
        <v>6</v>
      </c>
      <c r="O47" s="3" t="s">
        <v>32</v>
      </c>
      <c r="P47" s="3" t="s">
        <v>32</v>
      </c>
      <c r="Q47" s="3" t="s">
        <v>32</v>
      </c>
      <c r="R47" s="3"/>
      <c r="S47" s="3"/>
      <c r="T47" s="95"/>
      <c r="U47" s="8">
        <f>IF(AA47&lt;60,IF(AA47=0,"NC","INS"),AA47)</f>
        <v>69</v>
      </c>
      <c r="V47" s="98">
        <f>IF(SUM(U47:U50)&lt;60,"INS",SUM(U47:U50)+T51)</f>
        <v>297</v>
      </c>
      <c r="W47" s="37"/>
      <c r="X47" s="38">
        <f t="shared" ref="X47:X66" si="13">SUM(E47:Q47)+R47+(S47*3)</f>
        <v>69</v>
      </c>
      <c r="Y47" s="38" t="e">
        <f t="shared" ref="Y47:Y66" si="14">(X47*3)+R47+(Q47*3)</f>
        <v>#VALUE!</v>
      </c>
      <c r="Z47" s="37"/>
      <c r="AA47" s="7">
        <f>SUM(E47:Q47,S47)-R47</f>
        <v>69</v>
      </c>
      <c r="AB47" s="82">
        <f>SUM(E47:G47)</f>
        <v>15</v>
      </c>
      <c r="AC47" s="85">
        <f>SUM(I47:J47)</f>
        <v>12</v>
      </c>
    </row>
    <row r="48" spans="1:29" ht="15.75" customHeight="1" x14ac:dyDescent="0.25">
      <c r="A48" s="90"/>
      <c r="B48" s="92"/>
      <c r="C48" s="94"/>
      <c r="D48" s="9"/>
      <c r="E48" s="2">
        <v>15</v>
      </c>
      <c r="F48" s="3">
        <v>9</v>
      </c>
      <c r="G48" s="3">
        <v>6</v>
      </c>
      <c r="H48" s="3">
        <v>6</v>
      </c>
      <c r="I48" s="3" t="s">
        <v>32</v>
      </c>
      <c r="J48" s="4">
        <v>12</v>
      </c>
      <c r="K48" s="3">
        <v>8</v>
      </c>
      <c r="L48" s="3">
        <v>12</v>
      </c>
      <c r="M48" s="3">
        <v>9</v>
      </c>
      <c r="N48" s="3">
        <v>6</v>
      </c>
      <c r="O48" s="3" t="s">
        <v>32</v>
      </c>
      <c r="P48" s="3" t="s">
        <v>32</v>
      </c>
      <c r="Q48" s="3" t="s">
        <v>32</v>
      </c>
      <c r="R48" s="3"/>
      <c r="S48" s="3"/>
      <c r="T48" s="96"/>
      <c r="U48" s="7">
        <f>IF(AA48&lt;60,IF(AA48=0,"NC","INS"),AA48)</f>
        <v>83</v>
      </c>
      <c r="V48" s="99"/>
      <c r="W48" s="37"/>
      <c r="X48" s="38">
        <f t="shared" si="13"/>
        <v>83</v>
      </c>
      <c r="Y48" s="38" t="e">
        <f t="shared" si="14"/>
        <v>#VALUE!</v>
      </c>
      <c r="Z48" s="37"/>
      <c r="AA48" s="7">
        <f>SUM(E48:Q48,S48)-R48</f>
        <v>83</v>
      </c>
      <c r="AB48" s="83">
        <f t="shared" si="2"/>
        <v>30</v>
      </c>
      <c r="AC48" s="86">
        <f>SUM(I48:J48)</f>
        <v>12</v>
      </c>
    </row>
    <row r="49" spans="1:29" ht="15.75" customHeight="1" x14ac:dyDescent="0.25">
      <c r="A49" s="90"/>
      <c r="B49" s="92"/>
      <c r="C49" s="94"/>
      <c r="D49" s="9"/>
      <c r="E49" s="2" t="s">
        <v>32</v>
      </c>
      <c r="F49" s="3">
        <v>9</v>
      </c>
      <c r="G49" s="3">
        <v>6</v>
      </c>
      <c r="H49" s="3">
        <v>6</v>
      </c>
      <c r="I49" s="3" t="s">
        <v>32</v>
      </c>
      <c r="J49" s="4">
        <v>12</v>
      </c>
      <c r="K49" s="3">
        <v>8</v>
      </c>
      <c r="L49" s="3">
        <v>12</v>
      </c>
      <c r="M49" s="3">
        <v>9</v>
      </c>
      <c r="N49" s="3">
        <v>6</v>
      </c>
      <c r="O49" s="3" t="s">
        <v>32</v>
      </c>
      <c r="P49" s="3" t="s">
        <v>32</v>
      </c>
      <c r="Q49" s="3" t="s">
        <v>32</v>
      </c>
      <c r="R49" s="3"/>
      <c r="S49" s="3"/>
      <c r="T49" s="96"/>
      <c r="U49" s="7">
        <f>IF(AA49&lt;60,IF(AA49=0,"NC","INS"),AA49)</f>
        <v>68</v>
      </c>
      <c r="V49" s="99"/>
      <c r="W49" s="37"/>
      <c r="X49" s="38">
        <f t="shared" si="13"/>
        <v>68</v>
      </c>
      <c r="Y49" s="38" t="e">
        <f t="shared" si="14"/>
        <v>#VALUE!</v>
      </c>
      <c r="Z49" s="37"/>
      <c r="AA49" s="7">
        <f>SUM(E49:Q49,S49)-R49</f>
        <v>68</v>
      </c>
      <c r="AB49" s="83">
        <f t="shared" si="2"/>
        <v>15</v>
      </c>
      <c r="AC49" s="86">
        <f>SUM(I49:J49)</f>
        <v>12</v>
      </c>
    </row>
    <row r="50" spans="1:29" ht="15.75" customHeight="1" x14ac:dyDescent="0.25">
      <c r="A50" s="90"/>
      <c r="B50" s="92"/>
      <c r="C50" s="94"/>
      <c r="D50" s="10"/>
      <c r="E50" s="6" t="s">
        <v>32</v>
      </c>
      <c r="F50" s="5">
        <v>9</v>
      </c>
      <c r="G50" s="5">
        <v>6</v>
      </c>
      <c r="H50" s="5">
        <v>6</v>
      </c>
      <c r="I50" s="5">
        <v>9</v>
      </c>
      <c r="J50" s="5">
        <v>12</v>
      </c>
      <c r="K50" s="5">
        <v>8</v>
      </c>
      <c r="L50" s="5">
        <v>9</v>
      </c>
      <c r="M50" s="5">
        <v>12</v>
      </c>
      <c r="N50" s="5">
        <v>6</v>
      </c>
      <c r="O50" s="5" t="s">
        <v>32</v>
      </c>
      <c r="P50" s="5" t="s">
        <v>32</v>
      </c>
      <c r="Q50" s="5" t="s">
        <v>32</v>
      </c>
      <c r="R50" s="5"/>
      <c r="S50" s="5"/>
      <c r="T50" s="97"/>
      <c r="U50" s="7">
        <f>IF(AA50&lt;60,IF(AA50=0,"NC","INS"),AA50)</f>
        <v>77</v>
      </c>
      <c r="V50" s="99"/>
      <c r="W50" s="37"/>
      <c r="X50" s="38">
        <f t="shared" si="13"/>
        <v>77</v>
      </c>
      <c r="Y50" s="38" t="e">
        <f t="shared" si="14"/>
        <v>#VALUE!</v>
      </c>
      <c r="Z50" s="37"/>
      <c r="AA50" s="7">
        <f>SUM(E50:Q50,S50)-R50</f>
        <v>77</v>
      </c>
      <c r="AB50" s="83">
        <f t="shared" si="2"/>
        <v>15</v>
      </c>
      <c r="AC50" s="86">
        <f>SUM(I50:J50)</f>
        <v>21</v>
      </c>
    </row>
    <row r="51" spans="1:29" ht="15.75" customHeight="1" thickBot="1" x14ac:dyDescent="0.3">
      <c r="A51" s="25"/>
      <c r="B51" s="24"/>
      <c r="C51" s="24"/>
      <c r="D51" s="12" t="s">
        <v>17</v>
      </c>
      <c r="E51" s="13">
        <f t="shared" ref="E51:T51" si="15">SUM(E47:E50)</f>
        <v>15</v>
      </c>
      <c r="F51" s="13">
        <f t="shared" si="15"/>
        <v>36</v>
      </c>
      <c r="G51" s="13">
        <f t="shared" si="15"/>
        <v>24</v>
      </c>
      <c r="H51" s="13">
        <f t="shared" si="15"/>
        <v>24</v>
      </c>
      <c r="I51" s="13">
        <f t="shared" si="15"/>
        <v>9</v>
      </c>
      <c r="J51" s="13">
        <f t="shared" si="15"/>
        <v>48</v>
      </c>
      <c r="K51" s="13">
        <f t="shared" si="15"/>
        <v>33</v>
      </c>
      <c r="L51" s="13">
        <f t="shared" si="15"/>
        <v>42</v>
      </c>
      <c r="M51" s="13">
        <f t="shared" si="15"/>
        <v>42</v>
      </c>
      <c r="N51" s="13">
        <f t="shared" si="15"/>
        <v>24</v>
      </c>
      <c r="O51" s="13">
        <f t="shared" si="15"/>
        <v>0</v>
      </c>
      <c r="P51" s="13">
        <f t="shared" si="15"/>
        <v>0</v>
      </c>
      <c r="Q51" s="13">
        <f t="shared" si="15"/>
        <v>0</v>
      </c>
      <c r="R51" s="13">
        <f t="shared" si="15"/>
        <v>0</v>
      </c>
      <c r="S51" s="13">
        <f t="shared" si="15"/>
        <v>0</v>
      </c>
      <c r="T51" s="14">
        <f t="shared" si="15"/>
        <v>0</v>
      </c>
      <c r="U51" s="11">
        <f>IF(SUM(U47:U50)&lt;60,"INS",SUM(U47:U50))</f>
        <v>297</v>
      </c>
      <c r="V51" s="15"/>
      <c r="W51" s="37"/>
      <c r="X51" s="38">
        <f t="shared" si="13"/>
        <v>297</v>
      </c>
      <c r="Y51" s="38">
        <f t="shared" si="14"/>
        <v>891</v>
      </c>
      <c r="Z51" s="37"/>
      <c r="AA51" s="40"/>
      <c r="AB51" s="84">
        <f t="shared" si="2"/>
        <v>75</v>
      </c>
      <c r="AC51" s="84"/>
    </row>
    <row r="52" spans="1:29" ht="15.75" customHeight="1" thickTop="1" x14ac:dyDescent="0.25">
      <c r="A52" s="89" t="s">
        <v>45</v>
      </c>
      <c r="B52" s="91">
        <v>40</v>
      </c>
      <c r="C52" s="93" t="s">
        <v>46</v>
      </c>
      <c r="D52" s="9"/>
      <c r="E52" s="2">
        <v>16</v>
      </c>
      <c r="F52" s="3">
        <v>12</v>
      </c>
      <c r="G52" s="3">
        <v>6</v>
      </c>
      <c r="H52" s="3">
        <v>6</v>
      </c>
      <c r="I52" s="3">
        <v>15</v>
      </c>
      <c r="J52" s="4">
        <v>12</v>
      </c>
      <c r="K52" s="3">
        <v>7</v>
      </c>
      <c r="L52" s="3">
        <v>9</v>
      </c>
      <c r="M52" s="3">
        <v>12</v>
      </c>
      <c r="N52" s="3">
        <v>9</v>
      </c>
      <c r="O52" s="3" t="s">
        <v>32</v>
      </c>
      <c r="P52" s="3" t="s">
        <v>32</v>
      </c>
      <c r="Q52" s="3">
        <v>3</v>
      </c>
      <c r="R52" s="3"/>
      <c r="S52" s="3"/>
      <c r="T52" s="95"/>
      <c r="U52" s="8">
        <f>IF(AA52&lt;60,IF(AA52=0,"NC","INS"),AA52)</f>
        <v>107</v>
      </c>
      <c r="V52" s="98">
        <f>IF(SUM(U52:U55)&lt;60,"NC",SUM(U52:U55)+T56)</f>
        <v>357</v>
      </c>
      <c r="W52" s="37"/>
      <c r="X52" s="38">
        <f t="shared" si="13"/>
        <v>107</v>
      </c>
      <c r="Y52" s="38">
        <f t="shared" si="14"/>
        <v>330</v>
      </c>
      <c r="Z52" s="37"/>
      <c r="AA52" s="7">
        <f>SUM(E52:Q52,S52)-R52</f>
        <v>107</v>
      </c>
      <c r="AB52" s="82">
        <f>SUM(E52:G52)</f>
        <v>34</v>
      </c>
      <c r="AC52" s="85">
        <f>SUM(I52:J52)</f>
        <v>27</v>
      </c>
    </row>
    <row r="53" spans="1:29" ht="15.75" customHeight="1" x14ac:dyDescent="0.25">
      <c r="A53" s="90"/>
      <c r="B53" s="92"/>
      <c r="C53" s="94"/>
      <c r="D53" s="9"/>
      <c r="E53" s="2">
        <v>16</v>
      </c>
      <c r="F53" s="3">
        <v>9</v>
      </c>
      <c r="G53" s="3">
        <v>8</v>
      </c>
      <c r="H53" s="3">
        <v>6</v>
      </c>
      <c r="I53" s="3" t="s">
        <v>32</v>
      </c>
      <c r="J53" s="4">
        <v>12</v>
      </c>
      <c r="K53" s="3">
        <v>8</v>
      </c>
      <c r="L53" s="3">
        <v>9</v>
      </c>
      <c r="M53" s="3">
        <v>9</v>
      </c>
      <c r="N53" s="3">
        <v>9</v>
      </c>
      <c r="O53" s="3" t="s">
        <v>32</v>
      </c>
      <c r="P53" s="3" t="s">
        <v>32</v>
      </c>
      <c r="Q53" s="3" t="s">
        <v>32</v>
      </c>
      <c r="R53" s="3"/>
      <c r="S53" s="3"/>
      <c r="T53" s="96"/>
      <c r="U53" s="7">
        <f>IF(AA53&lt;60,IF(AA53=0,"NC","INS"),AA53)</f>
        <v>86</v>
      </c>
      <c r="V53" s="99"/>
      <c r="W53" s="37"/>
      <c r="X53" s="38">
        <f t="shared" si="13"/>
        <v>86</v>
      </c>
      <c r="Y53" s="38" t="e">
        <f t="shared" si="14"/>
        <v>#VALUE!</v>
      </c>
      <c r="Z53" s="37"/>
      <c r="AA53" s="7">
        <f>SUM(E53:Q53,S53)-R53</f>
        <v>86</v>
      </c>
      <c r="AB53" s="83">
        <f t="shared" si="2"/>
        <v>33</v>
      </c>
      <c r="AC53" s="86">
        <f>SUM(I53:J53)</f>
        <v>12</v>
      </c>
    </row>
    <row r="54" spans="1:29" ht="15.75" customHeight="1" x14ac:dyDescent="0.25">
      <c r="A54" s="90"/>
      <c r="B54" s="92"/>
      <c r="C54" s="94"/>
      <c r="D54" s="9"/>
      <c r="E54" s="2">
        <v>16</v>
      </c>
      <c r="F54" s="3">
        <v>9</v>
      </c>
      <c r="G54" s="3">
        <v>9</v>
      </c>
      <c r="H54" s="3">
        <v>9</v>
      </c>
      <c r="I54" s="3" t="s">
        <v>32</v>
      </c>
      <c r="J54" s="4">
        <v>12</v>
      </c>
      <c r="K54" s="3">
        <v>7</v>
      </c>
      <c r="L54" s="3">
        <v>9</v>
      </c>
      <c r="M54" s="3">
        <v>9</v>
      </c>
      <c r="N54" s="3">
        <v>9</v>
      </c>
      <c r="O54" s="3" t="s">
        <v>32</v>
      </c>
      <c r="P54" s="3" t="s">
        <v>32</v>
      </c>
      <c r="Q54" s="3" t="s">
        <v>32</v>
      </c>
      <c r="R54" s="3"/>
      <c r="S54" s="3"/>
      <c r="T54" s="96"/>
      <c r="U54" s="7">
        <f>IF(AA54&lt;60,IF(AA54=0,"NC","INS"),AA54)</f>
        <v>89</v>
      </c>
      <c r="V54" s="99"/>
      <c r="W54" s="37"/>
      <c r="X54" s="38">
        <f t="shared" si="13"/>
        <v>89</v>
      </c>
      <c r="Y54" s="38" t="e">
        <f t="shared" si="14"/>
        <v>#VALUE!</v>
      </c>
      <c r="Z54" s="37"/>
      <c r="AA54" s="7">
        <f>SUM(E54:Q54,S54)-R54</f>
        <v>89</v>
      </c>
      <c r="AB54" s="83">
        <f t="shared" si="2"/>
        <v>34</v>
      </c>
      <c r="AC54" s="86">
        <f>SUM(I54:J54)</f>
        <v>12</v>
      </c>
    </row>
    <row r="55" spans="1:29" ht="15.75" customHeight="1" x14ac:dyDescent="0.25">
      <c r="A55" s="90"/>
      <c r="B55" s="92"/>
      <c r="C55" s="94"/>
      <c r="D55" s="10"/>
      <c r="E55" s="6">
        <v>12</v>
      </c>
      <c r="F55" s="5">
        <v>9</v>
      </c>
      <c r="G55" s="5">
        <v>6</v>
      </c>
      <c r="H55" s="5">
        <v>6</v>
      </c>
      <c r="I55" s="5" t="s">
        <v>32</v>
      </c>
      <c r="J55" s="5">
        <v>12</v>
      </c>
      <c r="K55" s="5">
        <v>6</v>
      </c>
      <c r="L55" s="5">
        <v>9</v>
      </c>
      <c r="M55" s="5">
        <v>9</v>
      </c>
      <c r="N55" s="5">
        <v>6</v>
      </c>
      <c r="O55" s="5" t="s">
        <v>32</v>
      </c>
      <c r="P55" s="5" t="s">
        <v>32</v>
      </c>
      <c r="Q55" s="5" t="s">
        <v>32</v>
      </c>
      <c r="R55" s="5"/>
      <c r="S55" s="5"/>
      <c r="T55" s="97"/>
      <c r="U55" s="7">
        <f>IF(AA55&lt;60,IF(AA55=0,"NC","INS"),AA55)</f>
        <v>75</v>
      </c>
      <c r="V55" s="99"/>
      <c r="W55" s="37"/>
      <c r="X55" s="38">
        <f t="shared" si="13"/>
        <v>75</v>
      </c>
      <c r="Y55" s="38" t="e">
        <f t="shared" si="14"/>
        <v>#VALUE!</v>
      </c>
      <c r="Z55" s="37"/>
      <c r="AA55" s="7">
        <f>SUM(E55:Q55,S55)-R55</f>
        <v>75</v>
      </c>
      <c r="AB55" s="83">
        <f t="shared" si="2"/>
        <v>27</v>
      </c>
      <c r="AC55" s="86">
        <f>SUM(I55:J55)</f>
        <v>12</v>
      </c>
    </row>
    <row r="56" spans="1:29" ht="15.75" customHeight="1" thickBot="1" x14ac:dyDescent="0.3">
      <c r="A56" s="25"/>
      <c r="B56" s="24"/>
      <c r="C56" s="24"/>
      <c r="D56" s="12" t="s">
        <v>17</v>
      </c>
      <c r="E56" s="13">
        <f t="shared" ref="E56:T56" si="16">SUM(E52:E55)</f>
        <v>60</v>
      </c>
      <c r="F56" s="13">
        <f t="shared" si="16"/>
        <v>39</v>
      </c>
      <c r="G56" s="13">
        <f t="shared" si="16"/>
        <v>29</v>
      </c>
      <c r="H56" s="13">
        <f t="shared" si="16"/>
        <v>27</v>
      </c>
      <c r="I56" s="13">
        <f t="shared" si="16"/>
        <v>15</v>
      </c>
      <c r="J56" s="13">
        <f t="shared" si="16"/>
        <v>48</v>
      </c>
      <c r="K56" s="13">
        <f t="shared" si="16"/>
        <v>28</v>
      </c>
      <c r="L56" s="13">
        <f t="shared" si="16"/>
        <v>36</v>
      </c>
      <c r="M56" s="13">
        <f t="shared" si="16"/>
        <v>39</v>
      </c>
      <c r="N56" s="13">
        <f t="shared" si="16"/>
        <v>33</v>
      </c>
      <c r="O56" s="13">
        <f t="shared" si="16"/>
        <v>0</v>
      </c>
      <c r="P56" s="13">
        <f t="shared" si="16"/>
        <v>0</v>
      </c>
      <c r="Q56" s="13">
        <f t="shared" si="16"/>
        <v>3</v>
      </c>
      <c r="R56" s="13">
        <f t="shared" si="16"/>
        <v>0</v>
      </c>
      <c r="S56" s="13">
        <f t="shared" si="16"/>
        <v>0</v>
      </c>
      <c r="T56" s="14">
        <f t="shared" si="16"/>
        <v>0</v>
      </c>
      <c r="U56" s="11">
        <f>IF(SUM(U52:U55)&lt;60,"INS",SUM(U52:U55))</f>
        <v>357</v>
      </c>
      <c r="V56" s="15"/>
      <c r="W56" s="37"/>
      <c r="X56" s="38">
        <f t="shared" si="13"/>
        <v>357</v>
      </c>
      <c r="Y56" s="38">
        <f t="shared" si="14"/>
        <v>1080</v>
      </c>
      <c r="Z56" s="37"/>
      <c r="AA56" s="40"/>
      <c r="AB56" s="84">
        <f t="shared" si="2"/>
        <v>128</v>
      </c>
      <c r="AC56" s="84"/>
    </row>
    <row r="57" spans="1:29" ht="15.75" customHeight="1" thickTop="1" x14ac:dyDescent="0.25">
      <c r="A57" s="89" t="s">
        <v>52</v>
      </c>
      <c r="B57" s="91">
        <v>41</v>
      </c>
      <c r="C57" s="93" t="s">
        <v>53</v>
      </c>
      <c r="D57" s="9"/>
      <c r="E57" s="2">
        <v>12</v>
      </c>
      <c r="F57" s="3">
        <v>12</v>
      </c>
      <c r="G57" s="3">
        <v>9</v>
      </c>
      <c r="H57" s="3">
        <v>6</v>
      </c>
      <c r="I57" s="3">
        <v>12</v>
      </c>
      <c r="J57" s="4">
        <v>15</v>
      </c>
      <c r="K57" s="3">
        <v>7</v>
      </c>
      <c r="L57" s="3">
        <v>12</v>
      </c>
      <c r="M57" s="3">
        <v>9</v>
      </c>
      <c r="N57" s="3">
        <v>9</v>
      </c>
      <c r="O57" s="3" t="s">
        <v>32</v>
      </c>
      <c r="P57" s="3" t="s">
        <v>32</v>
      </c>
      <c r="Q57" s="3">
        <v>3</v>
      </c>
      <c r="R57" s="3"/>
      <c r="S57" s="3"/>
      <c r="T57" s="95"/>
      <c r="U57" s="8">
        <f>IF(AA57&lt;60,IF(AA57=0,"NC","INS"),AA57)</f>
        <v>106</v>
      </c>
      <c r="V57" s="98">
        <f>IF(SUM(U57:U60)&lt;60,"INS",SUM(U57:U60)+T61)</f>
        <v>364</v>
      </c>
      <c r="W57" s="37"/>
      <c r="X57" s="38">
        <f t="shared" si="13"/>
        <v>106</v>
      </c>
      <c r="Y57" s="38">
        <f t="shared" si="14"/>
        <v>327</v>
      </c>
      <c r="Z57" s="37"/>
      <c r="AA57" s="7">
        <f>SUM(E57:Q57,S57)-R57</f>
        <v>106</v>
      </c>
      <c r="AB57" s="82">
        <f>SUM(E57:G57)</f>
        <v>33</v>
      </c>
      <c r="AC57" s="85">
        <f>SUM(I57:J57)</f>
        <v>27</v>
      </c>
    </row>
    <row r="58" spans="1:29" ht="15.75" customHeight="1" x14ac:dyDescent="0.25">
      <c r="A58" s="90"/>
      <c r="B58" s="92"/>
      <c r="C58" s="94"/>
      <c r="D58" s="9"/>
      <c r="E58" s="2" t="s">
        <v>32</v>
      </c>
      <c r="F58" s="3">
        <v>12</v>
      </c>
      <c r="G58" s="3">
        <v>9</v>
      </c>
      <c r="H58" s="3">
        <v>6</v>
      </c>
      <c r="I58" s="3">
        <v>12</v>
      </c>
      <c r="J58" s="4">
        <v>15</v>
      </c>
      <c r="K58" s="3">
        <v>8</v>
      </c>
      <c r="L58" s="3">
        <v>9</v>
      </c>
      <c r="M58" s="3">
        <v>9</v>
      </c>
      <c r="N58" s="3">
        <v>7</v>
      </c>
      <c r="O58" s="3" t="s">
        <v>32</v>
      </c>
      <c r="P58" s="3" t="s">
        <v>32</v>
      </c>
      <c r="Q58" s="3" t="s">
        <v>32</v>
      </c>
      <c r="R58" s="3"/>
      <c r="S58" s="3"/>
      <c r="T58" s="96"/>
      <c r="U58" s="7">
        <f>IF(AA58&lt;60,IF(AA58=0,"NC","INS"),AA58)</f>
        <v>87</v>
      </c>
      <c r="V58" s="99"/>
      <c r="W58" s="37"/>
      <c r="X58" s="38">
        <f t="shared" si="13"/>
        <v>87</v>
      </c>
      <c r="Y58" s="38" t="e">
        <f t="shared" si="14"/>
        <v>#VALUE!</v>
      </c>
      <c r="Z58" s="37"/>
      <c r="AA58" s="7">
        <f>SUM(E58:Q58,S58)-R58</f>
        <v>87</v>
      </c>
      <c r="AB58" s="83">
        <f t="shared" si="2"/>
        <v>21</v>
      </c>
      <c r="AC58" s="86">
        <f>SUM(I58:J58)</f>
        <v>27</v>
      </c>
    </row>
    <row r="59" spans="1:29" ht="15.75" customHeight="1" x14ac:dyDescent="0.25">
      <c r="A59" s="90"/>
      <c r="B59" s="92"/>
      <c r="C59" s="94"/>
      <c r="D59" s="9"/>
      <c r="E59" s="2" t="s">
        <v>32</v>
      </c>
      <c r="F59" s="3">
        <v>12</v>
      </c>
      <c r="G59" s="3">
        <v>9</v>
      </c>
      <c r="H59" s="3">
        <v>6</v>
      </c>
      <c r="I59" s="3" t="s">
        <v>32</v>
      </c>
      <c r="J59" s="4">
        <v>15</v>
      </c>
      <c r="K59" s="3">
        <v>8</v>
      </c>
      <c r="L59" s="3">
        <v>12</v>
      </c>
      <c r="M59" s="3">
        <v>9</v>
      </c>
      <c r="N59" s="3">
        <v>7</v>
      </c>
      <c r="O59" s="3" t="s">
        <v>32</v>
      </c>
      <c r="P59" s="3" t="s">
        <v>32</v>
      </c>
      <c r="Q59" s="3" t="s">
        <v>32</v>
      </c>
      <c r="R59" s="3"/>
      <c r="S59" s="3"/>
      <c r="T59" s="96"/>
      <c r="U59" s="7">
        <f>IF(AA59&lt;60,IF(AA59=0,"NC","INS"),AA59)</f>
        <v>78</v>
      </c>
      <c r="V59" s="99"/>
      <c r="W59" s="37"/>
      <c r="X59" s="38">
        <f t="shared" si="13"/>
        <v>78</v>
      </c>
      <c r="Y59" s="38" t="e">
        <f t="shared" si="14"/>
        <v>#VALUE!</v>
      </c>
      <c r="Z59" s="37"/>
      <c r="AA59" s="7">
        <f>SUM(E59:Q59,S59)-R59</f>
        <v>78</v>
      </c>
      <c r="AB59" s="83">
        <f t="shared" si="2"/>
        <v>21</v>
      </c>
      <c r="AC59" s="86">
        <f>SUM(I59:J59)</f>
        <v>15</v>
      </c>
    </row>
    <row r="60" spans="1:29" ht="15.75" customHeight="1" x14ac:dyDescent="0.25">
      <c r="A60" s="90"/>
      <c r="B60" s="92"/>
      <c r="C60" s="94"/>
      <c r="D60" s="10"/>
      <c r="E60" s="6">
        <v>16</v>
      </c>
      <c r="F60" s="5">
        <v>12</v>
      </c>
      <c r="G60" s="5">
        <v>9</v>
      </c>
      <c r="H60" s="5">
        <v>6</v>
      </c>
      <c r="I60" s="5" t="s">
        <v>32</v>
      </c>
      <c r="J60" s="5">
        <v>15</v>
      </c>
      <c r="K60" s="5">
        <v>7</v>
      </c>
      <c r="L60" s="5">
        <v>9</v>
      </c>
      <c r="M60" s="5">
        <v>12</v>
      </c>
      <c r="N60" s="5">
        <v>7</v>
      </c>
      <c r="O60" s="5" t="s">
        <v>32</v>
      </c>
      <c r="P60" s="5" t="s">
        <v>32</v>
      </c>
      <c r="Q60" s="5" t="s">
        <v>32</v>
      </c>
      <c r="R60" s="5"/>
      <c r="S60" s="5"/>
      <c r="T60" s="97"/>
      <c r="U60" s="7">
        <f>IF(AA60&lt;60,IF(AA60=0,"NC","INS"),AA60)</f>
        <v>93</v>
      </c>
      <c r="V60" s="99"/>
      <c r="W60" s="37"/>
      <c r="X60" s="38">
        <f t="shared" si="13"/>
        <v>93</v>
      </c>
      <c r="Y60" s="38" t="e">
        <f t="shared" si="14"/>
        <v>#VALUE!</v>
      </c>
      <c r="Z60" s="37"/>
      <c r="AA60" s="7">
        <f>SUM(E60:Q60,S60)-R60</f>
        <v>93</v>
      </c>
      <c r="AB60" s="83">
        <f t="shared" si="2"/>
        <v>37</v>
      </c>
      <c r="AC60" s="86">
        <f>SUM(I60:J60)</f>
        <v>15</v>
      </c>
    </row>
    <row r="61" spans="1:29" ht="15.75" customHeight="1" thickBot="1" x14ac:dyDescent="0.3">
      <c r="A61" s="25"/>
      <c r="B61" s="24"/>
      <c r="C61" s="24"/>
      <c r="D61" s="12" t="s">
        <v>17</v>
      </c>
      <c r="E61" s="13">
        <f t="shared" ref="E61:T61" si="17">SUM(E57:E60)</f>
        <v>28</v>
      </c>
      <c r="F61" s="13">
        <f t="shared" si="17"/>
        <v>48</v>
      </c>
      <c r="G61" s="13">
        <f t="shared" si="17"/>
        <v>36</v>
      </c>
      <c r="H61" s="13">
        <f t="shared" si="17"/>
        <v>24</v>
      </c>
      <c r="I61" s="13">
        <f t="shared" si="17"/>
        <v>24</v>
      </c>
      <c r="J61" s="13">
        <f t="shared" si="17"/>
        <v>60</v>
      </c>
      <c r="K61" s="13">
        <f t="shared" si="17"/>
        <v>30</v>
      </c>
      <c r="L61" s="13">
        <f t="shared" si="17"/>
        <v>42</v>
      </c>
      <c r="M61" s="13">
        <f t="shared" si="17"/>
        <v>39</v>
      </c>
      <c r="N61" s="13">
        <f t="shared" si="17"/>
        <v>30</v>
      </c>
      <c r="O61" s="13">
        <f t="shared" si="17"/>
        <v>0</v>
      </c>
      <c r="P61" s="13">
        <f t="shared" si="17"/>
        <v>0</v>
      </c>
      <c r="Q61" s="13">
        <f t="shared" si="17"/>
        <v>3</v>
      </c>
      <c r="R61" s="13">
        <f t="shared" si="17"/>
        <v>0</v>
      </c>
      <c r="S61" s="13">
        <f t="shared" si="17"/>
        <v>0</v>
      </c>
      <c r="T61" s="14">
        <f t="shared" si="17"/>
        <v>0</v>
      </c>
      <c r="U61" s="11">
        <f>IF(SUM(U57:U60)&lt;60,"INS",SUM(U57:U60))</f>
        <v>364</v>
      </c>
      <c r="V61" s="15"/>
      <c r="W61" s="37"/>
      <c r="X61" s="38">
        <f t="shared" si="13"/>
        <v>364</v>
      </c>
      <c r="Y61" s="38">
        <f t="shared" si="14"/>
        <v>1101</v>
      </c>
      <c r="Z61" s="37"/>
      <c r="AA61" s="40"/>
      <c r="AB61" s="84">
        <f t="shared" si="2"/>
        <v>112</v>
      </c>
      <c r="AC61" s="84"/>
    </row>
    <row r="62" spans="1:29" ht="15.75" customHeight="1" thickTop="1" x14ac:dyDescent="0.25">
      <c r="A62" s="89" t="s">
        <v>19</v>
      </c>
      <c r="B62" s="91">
        <v>42</v>
      </c>
      <c r="C62" s="93" t="s">
        <v>27</v>
      </c>
      <c r="D62" s="9"/>
      <c r="E62" s="2">
        <v>12</v>
      </c>
      <c r="F62" s="3">
        <v>11</v>
      </c>
      <c r="G62" s="3">
        <v>8</v>
      </c>
      <c r="H62" s="3">
        <v>8</v>
      </c>
      <c r="I62" s="3">
        <v>15</v>
      </c>
      <c r="J62" s="4">
        <v>12</v>
      </c>
      <c r="K62" s="3">
        <v>6</v>
      </c>
      <c r="L62" s="3">
        <v>9</v>
      </c>
      <c r="M62" s="3">
        <v>11</v>
      </c>
      <c r="N62" s="3">
        <v>8</v>
      </c>
      <c r="O62" s="3" t="s">
        <v>32</v>
      </c>
      <c r="P62" s="3" t="s">
        <v>32</v>
      </c>
      <c r="Q62" s="3">
        <v>3</v>
      </c>
      <c r="R62" s="3"/>
      <c r="S62" s="3"/>
      <c r="T62" s="95"/>
      <c r="U62" s="8">
        <f>IF(AA62&lt;60,IF(AA62=0,"NC","INS"),AA62)</f>
        <v>103</v>
      </c>
      <c r="V62" s="98">
        <f>IF(SUM(U62:U65)&lt;60,"NC",SUM(U62:U65)+T66)</f>
        <v>416</v>
      </c>
      <c r="W62" s="37"/>
      <c r="X62" s="38">
        <f t="shared" si="13"/>
        <v>103</v>
      </c>
      <c r="Y62" s="38">
        <f t="shared" si="14"/>
        <v>318</v>
      </c>
      <c r="Z62" s="37"/>
      <c r="AA62" s="7">
        <f>SUM(E62:Q62,S62)-R62</f>
        <v>103</v>
      </c>
      <c r="AB62" s="82">
        <f>SUM(E62:G62)</f>
        <v>31</v>
      </c>
      <c r="AC62" s="85">
        <f>SUM(I62:J62)</f>
        <v>27</v>
      </c>
    </row>
    <row r="63" spans="1:29" ht="15.75" customHeight="1" x14ac:dyDescent="0.25">
      <c r="A63" s="90"/>
      <c r="B63" s="92"/>
      <c r="C63" s="94"/>
      <c r="D63" s="9"/>
      <c r="E63" s="2">
        <v>16</v>
      </c>
      <c r="F63" s="3">
        <v>12</v>
      </c>
      <c r="G63" s="3">
        <v>6</v>
      </c>
      <c r="H63" s="3">
        <v>6</v>
      </c>
      <c r="I63" s="3">
        <v>12</v>
      </c>
      <c r="J63" s="4">
        <v>15</v>
      </c>
      <c r="K63" s="3">
        <v>8</v>
      </c>
      <c r="L63" s="3">
        <v>9</v>
      </c>
      <c r="M63" s="3">
        <v>10</v>
      </c>
      <c r="N63" s="3">
        <v>9</v>
      </c>
      <c r="O63" s="3" t="s">
        <v>32</v>
      </c>
      <c r="P63" s="3" t="s">
        <v>32</v>
      </c>
      <c r="Q63" s="3">
        <v>3</v>
      </c>
      <c r="R63" s="3"/>
      <c r="S63" s="3"/>
      <c r="T63" s="96"/>
      <c r="U63" s="7">
        <f>IF(AA63&lt;60,IF(AA63=0,"NC","INS"),AA63)</f>
        <v>106</v>
      </c>
      <c r="V63" s="99"/>
      <c r="W63" s="37"/>
      <c r="X63" s="38">
        <f t="shared" si="13"/>
        <v>106</v>
      </c>
      <c r="Y63" s="38">
        <f t="shared" si="14"/>
        <v>327</v>
      </c>
      <c r="Z63" s="37"/>
      <c r="AA63" s="7">
        <f>SUM(E63:Q63,S63)-R63</f>
        <v>106</v>
      </c>
      <c r="AB63" s="83">
        <f t="shared" si="2"/>
        <v>34</v>
      </c>
      <c r="AC63" s="86">
        <f>SUM(I63:J63)</f>
        <v>27</v>
      </c>
    </row>
    <row r="64" spans="1:29" ht="15.75" customHeight="1" x14ac:dyDescent="0.25">
      <c r="A64" s="90"/>
      <c r="B64" s="92"/>
      <c r="C64" s="94"/>
      <c r="D64" s="9"/>
      <c r="E64" s="2">
        <v>12</v>
      </c>
      <c r="F64" s="3">
        <v>9</v>
      </c>
      <c r="G64" s="3">
        <v>6</v>
      </c>
      <c r="H64" s="3">
        <v>6</v>
      </c>
      <c r="I64" s="3">
        <v>12</v>
      </c>
      <c r="J64" s="4">
        <v>15</v>
      </c>
      <c r="K64" s="3">
        <v>8</v>
      </c>
      <c r="L64" s="3">
        <v>10</v>
      </c>
      <c r="M64" s="3">
        <v>11</v>
      </c>
      <c r="N64" s="3">
        <v>8</v>
      </c>
      <c r="O64" s="3" t="s">
        <v>32</v>
      </c>
      <c r="P64" s="3" t="s">
        <v>32</v>
      </c>
      <c r="Q64" s="3">
        <v>3</v>
      </c>
      <c r="R64" s="3"/>
      <c r="S64" s="3"/>
      <c r="T64" s="96"/>
      <c r="U64" s="7">
        <f>IF(AA64&lt;60,IF(AA64=0,"NC","INS"),AA64)</f>
        <v>100</v>
      </c>
      <c r="V64" s="99"/>
      <c r="W64" s="37"/>
      <c r="X64" s="38">
        <f t="shared" si="13"/>
        <v>100</v>
      </c>
      <c r="Y64" s="38">
        <f t="shared" si="14"/>
        <v>309</v>
      </c>
      <c r="Z64" s="37"/>
      <c r="AA64" s="7">
        <f>SUM(E64:Q64,S64)-R64</f>
        <v>100</v>
      </c>
      <c r="AB64" s="83">
        <f t="shared" si="2"/>
        <v>27</v>
      </c>
      <c r="AC64" s="86">
        <f>SUM(I64:J64)</f>
        <v>27</v>
      </c>
    </row>
    <row r="65" spans="1:29" ht="15.75" customHeight="1" x14ac:dyDescent="0.25">
      <c r="A65" s="90"/>
      <c r="B65" s="92"/>
      <c r="C65" s="94"/>
      <c r="D65" s="10"/>
      <c r="E65" s="6">
        <v>16</v>
      </c>
      <c r="F65" s="5">
        <v>9</v>
      </c>
      <c r="G65" s="5">
        <v>8</v>
      </c>
      <c r="H65" s="5">
        <v>8</v>
      </c>
      <c r="I65" s="5">
        <v>12</v>
      </c>
      <c r="J65" s="5">
        <v>15</v>
      </c>
      <c r="K65" s="5">
        <v>8</v>
      </c>
      <c r="L65" s="5">
        <v>9</v>
      </c>
      <c r="M65" s="5">
        <v>10</v>
      </c>
      <c r="N65" s="5">
        <v>9</v>
      </c>
      <c r="O65" s="5" t="s">
        <v>32</v>
      </c>
      <c r="P65" s="5" t="s">
        <v>32</v>
      </c>
      <c r="Q65" s="5">
        <v>3</v>
      </c>
      <c r="R65" s="5"/>
      <c r="S65" s="5"/>
      <c r="T65" s="97"/>
      <c r="U65" s="7">
        <f>IF(AA65&lt;60,IF(AA65=0,"NC","INS"),AA65)</f>
        <v>107</v>
      </c>
      <c r="V65" s="99"/>
      <c r="W65" s="37"/>
      <c r="X65" s="38">
        <f t="shared" si="13"/>
        <v>107</v>
      </c>
      <c r="Y65" s="38">
        <f t="shared" si="14"/>
        <v>330</v>
      </c>
      <c r="Z65" s="37"/>
      <c r="AA65" s="7">
        <f>SUM(E65:Q65,S65)-R65</f>
        <v>107</v>
      </c>
      <c r="AB65" s="83">
        <f t="shared" si="2"/>
        <v>33</v>
      </c>
      <c r="AC65" s="86">
        <f>SUM(I65:J65)</f>
        <v>27</v>
      </c>
    </row>
    <row r="66" spans="1:29" ht="15.75" customHeight="1" thickBot="1" x14ac:dyDescent="0.3">
      <c r="A66" s="25"/>
      <c r="B66" s="24"/>
      <c r="C66" s="24"/>
      <c r="D66" s="12" t="s">
        <v>17</v>
      </c>
      <c r="E66" s="13">
        <f t="shared" ref="E66:T66" si="18">SUM(E62:E65)</f>
        <v>56</v>
      </c>
      <c r="F66" s="13">
        <f t="shared" si="18"/>
        <v>41</v>
      </c>
      <c r="G66" s="13">
        <f t="shared" si="18"/>
        <v>28</v>
      </c>
      <c r="H66" s="13">
        <f t="shared" si="18"/>
        <v>28</v>
      </c>
      <c r="I66" s="13">
        <f t="shared" si="18"/>
        <v>51</v>
      </c>
      <c r="J66" s="13">
        <f t="shared" si="18"/>
        <v>57</v>
      </c>
      <c r="K66" s="13">
        <f t="shared" si="18"/>
        <v>30</v>
      </c>
      <c r="L66" s="13">
        <f t="shared" si="18"/>
        <v>37</v>
      </c>
      <c r="M66" s="13">
        <f t="shared" si="18"/>
        <v>42</v>
      </c>
      <c r="N66" s="13">
        <f t="shared" si="18"/>
        <v>34</v>
      </c>
      <c r="O66" s="13">
        <f t="shared" si="18"/>
        <v>0</v>
      </c>
      <c r="P66" s="13">
        <f t="shared" si="18"/>
        <v>0</v>
      </c>
      <c r="Q66" s="13">
        <f t="shared" si="18"/>
        <v>12</v>
      </c>
      <c r="R66" s="13">
        <f t="shared" si="18"/>
        <v>0</v>
      </c>
      <c r="S66" s="13">
        <f t="shared" si="18"/>
        <v>0</v>
      </c>
      <c r="T66" s="14">
        <f t="shared" si="18"/>
        <v>0</v>
      </c>
      <c r="U66" s="11">
        <f>IF(SUM(U62:U65)&lt;60,"INS",SUM(U62:U65))</f>
        <v>416</v>
      </c>
      <c r="V66" s="15" t="s">
        <v>24</v>
      </c>
      <c r="W66" s="37"/>
      <c r="X66" s="38">
        <f t="shared" si="13"/>
        <v>416</v>
      </c>
      <c r="Y66" s="38">
        <f t="shared" si="14"/>
        <v>1284</v>
      </c>
      <c r="Z66" s="37"/>
      <c r="AA66" s="40"/>
      <c r="AB66" s="84">
        <f t="shared" si="2"/>
        <v>125</v>
      </c>
      <c r="AC66" s="84"/>
    </row>
    <row r="67" spans="1:29" ht="15.75" customHeight="1" thickTop="1" x14ac:dyDescent="0.25">
      <c r="A67" s="89" t="s">
        <v>19</v>
      </c>
      <c r="B67" s="91">
        <v>43</v>
      </c>
      <c r="C67" s="93" t="s">
        <v>27</v>
      </c>
      <c r="D67" s="9"/>
      <c r="E67" s="2" t="s">
        <v>32</v>
      </c>
      <c r="F67" s="3">
        <v>12</v>
      </c>
      <c r="G67" s="3">
        <v>6</v>
      </c>
      <c r="H67" s="3">
        <v>6</v>
      </c>
      <c r="I67" s="3">
        <v>12</v>
      </c>
      <c r="J67" s="4">
        <v>16</v>
      </c>
      <c r="K67" s="3">
        <v>6</v>
      </c>
      <c r="L67" s="3">
        <v>9</v>
      </c>
      <c r="M67" s="3">
        <v>10</v>
      </c>
      <c r="N67" s="3">
        <v>7</v>
      </c>
      <c r="O67" s="3" t="s">
        <v>32</v>
      </c>
      <c r="P67" s="3" t="s">
        <v>32</v>
      </c>
      <c r="Q67" s="3" t="s">
        <v>32</v>
      </c>
      <c r="R67" s="3"/>
      <c r="S67" s="3"/>
      <c r="T67" s="95"/>
      <c r="U67" s="8">
        <f>IF(AA67&lt;60,IF(AA67=0,"NC","INS"),AA67)</f>
        <v>84</v>
      </c>
      <c r="V67" s="98">
        <f>IF(SUM(U67:U70)&lt;60,"NC",SUM(U67:U70)+T71)</f>
        <v>342</v>
      </c>
      <c r="W67" s="37"/>
      <c r="X67" s="38">
        <f>SUM(E67:Q67)+R67+(S67*3)</f>
        <v>84</v>
      </c>
      <c r="Y67" s="38" t="e">
        <f>(X67*3)+R67+(Q67*3)</f>
        <v>#VALUE!</v>
      </c>
      <c r="Z67" s="37"/>
      <c r="AA67" s="7">
        <f>SUM(E67:Q67,S67)-R67</f>
        <v>84</v>
      </c>
      <c r="AB67" s="82">
        <f>SUM(E67:G67)</f>
        <v>18</v>
      </c>
      <c r="AC67" s="85">
        <f>SUM(I67:J67)</f>
        <v>28</v>
      </c>
    </row>
    <row r="68" spans="1:29" ht="15.75" customHeight="1" x14ac:dyDescent="0.25">
      <c r="A68" s="90"/>
      <c r="B68" s="92"/>
      <c r="C68" s="94"/>
      <c r="D68" s="9"/>
      <c r="E68" s="2">
        <v>12</v>
      </c>
      <c r="F68" s="3">
        <v>9</v>
      </c>
      <c r="G68" s="3">
        <v>7</v>
      </c>
      <c r="H68" s="3">
        <v>8</v>
      </c>
      <c r="I68" s="3">
        <v>9</v>
      </c>
      <c r="J68" s="4">
        <v>16</v>
      </c>
      <c r="K68" s="3">
        <v>8</v>
      </c>
      <c r="L68" s="3">
        <v>10</v>
      </c>
      <c r="M68" s="3">
        <v>11</v>
      </c>
      <c r="N68" s="3">
        <v>8</v>
      </c>
      <c r="O68" s="3" t="s">
        <v>32</v>
      </c>
      <c r="P68" s="3" t="s">
        <v>32</v>
      </c>
      <c r="Q68" s="3">
        <v>3</v>
      </c>
      <c r="R68" s="3"/>
      <c r="S68" s="3"/>
      <c r="T68" s="96"/>
      <c r="U68" s="7">
        <f>IF(AA68&lt;60,IF(AA68=0,"NC","INS"),AA68)</f>
        <v>101</v>
      </c>
      <c r="V68" s="99"/>
      <c r="W68" s="37"/>
      <c r="X68" s="38">
        <f>SUM(E68:Q68)+R68+(S68*3)</f>
        <v>101</v>
      </c>
      <c r="Y68" s="38">
        <f>(X68*3)+R68+(Q68*3)</f>
        <v>312</v>
      </c>
      <c r="Z68" s="37"/>
      <c r="AA68" s="7">
        <f>SUM(E68:Q68,S68)-R68</f>
        <v>101</v>
      </c>
      <c r="AB68" s="83">
        <f t="shared" si="2"/>
        <v>28</v>
      </c>
      <c r="AC68" s="86">
        <f>SUM(I68:J68)</f>
        <v>25</v>
      </c>
    </row>
    <row r="69" spans="1:29" ht="15.75" customHeight="1" x14ac:dyDescent="0.25">
      <c r="A69" s="90"/>
      <c r="B69" s="92"/>
      <c r="C69" s="94"/>
      <c r="D69" s="9"/>
      <c r="E69" s="2" t="s">
        <v>32</v>
      </c>
      <c r="F69" s="3">
        <v>9</v>
      </c>
      <c r="G69" s="3">
        <v>6</v>
      </c>
      <c r="H69" s="3">
        <v>7</v>
      </c>
      <c r="I69" s="3">
        <v>9</v>
      </c>
      <c r="J69" s="4">
        <v>15</v>
      </c>
      <c r="K69" s="3">
        <v>6</v>
      </c>
      <c r="L69" s="3">
        <v>9</v>
      </c>
      <c r="M69" s="3">
        <v>10</v>
      </c>
      <c r="N69" s="3">
        <v>7</v>
      </c>
      <c r="O69" s="3" t="s">
        <v>32</v>
      </c>
      <c r="P69" s="3" t="s">
        <v>32</v>
      </c>
      <c r="Q69" s="3" t="s">
        <v>32</v>
      </c>
      <c r="R69" s="3"/>
      <c r="S69" s="3"/>
      <c r="T69" s="96"/>
      <c r="U69" s="7">
        <f>IF(AA69&lt;60,IF(AA69=0,"NC","INS"),AA69)</f>
        <v>78</v>
      </c>
      <c r="V69" s="99"/>
      <c r="W69" s="37"/>
      <c r="X69" s="38">
        <f>SUM(E69:Q69)+R69+(S69*3)</f>
        <v>78</v>
      </c>
      <c r="Y69" s="38" t="e">
        <f>(X69*3)+R69+(Q69*3)</f>
        <v>#VALUE!</v>
      </c>
      <c r="Z69" s="37"/>
      <c r="AA69" s="7">
        <f>SUM(E69:Q69,S69)-R69</f>
        <v>78</v>
      </c>
      <c r="AB69" s="83">
        <f t="shared" si="2"/>
        <v>15</v>
      </c>
      <c r="AC69" s="86">
        <f>SUM(I69:J69)</f>
        <v>24</v>
      </c>
    </row>
    <row r="70" spans="1:29" ht="15.75" customHeight="1" x14ac:dyDescent="0.25">
      <c r="A70" s="90"/>
      <c r="B70" s="92"/>
      <c r="C70" s="94"/>
      <c r="D70" s="10"/>
      <c r="E70" s="6" t="s">
        <v>32</v>
      </c>
      <c r="F70" s="5">
        <v>9</v>
      </c>
      <c r="G70" s="5">
        <v>6</v>
      </c>
      <c r="H70" s="5">
        <v>6</v>
      </c>
      <c r="I70" s="5">
        <v>9</v>
      </c>
      <c r="J70" s="5">
        <v>16</v>
      </c>
      <c r="K70" s="5">
        <v>8</v>
      </c>
      <c r="L70" s="5">
        <v>10</v>
      </c>
      <c r="M70" s="5">
        <v>9</v>
      </c>
      <c r="N70" s="5">
        <v>6</v>
      </c>
      <c r="O70" s="5" t="s">
        <v>32</v>
      </c>
      <c r="P70" s="5" t="s">
        <v>32</v>
      </c>
      <c r="Q70" s="5" t="s">
        <v>32</v>
      </c>
      <c r="R70" s="5"/>
      <c r="S70" s="5"/>
      <c r="T70" s="97"/>
      <c r="U70" s="7">
        <f>IF(AA70&lt;60,IF(AA70=0,"NC","INS"),AA70)</f>
        <v>79</v>
      </c>
      <c r="V70" s="99"/>
      <c r="W70" s="37"/>
      <c r="X70" s="38">
        <f>SUM(E70:Q70)+R70+(S70*3)</f>
        <v>79</v>
      </c>
      <c r="Y70" s="38" t="e">
        <f>(X70*3)+R70+(Q70*3)</f>
        <v>#VALUE!</v>
      </c>
      <c r="Z70" s="37"/>
      <c r="AA70" s="7">
        <f>SUM(E70:Q70,S70)-R70</f>
        <v>79</v>
      </c>
      <c r="AB70" s="83">
        <f t="shared" si="2"/>
        <v>15</v>
      </c>
      <c r="AC70" s="86">
        <f>SUM(I70:J70)</f>
        <v>25</v>
      </c>
    </row>
    <row r="71" spans="1:29" ht="15.75" customHeight="1" thickBot="1" x14ac:dyDescent="0.3">
      <c r="A71" s="25"/>
      <c r="B71" s="24"/>
      <c r="C71" s="24"/>
      <c r="D71" s="12" t="s">
        <v>17</v>
      </c>
      <c r="E71" s="13">
        <f t="shared" ref="E71:T71" si="19">SUM(E67:E70)</f>
        <v>12</v>
      </c>
      <c r="F71" s="13">
        <f t="shared" si="19"/>
        <v>39</v>
      </c>
      <c r="G71" s="13">
        <f t="shared" si="19"/>
        <v>25</v>
      </c>
      <c r="H71" s="13">
        <f t="shared" si="19"/>
        <v>27</v>
      </c>
      <c r="I71" s="13">
        <f t="shared" si="19"/>
        <v>39</v>
      </c>
      <c r="J71" s="13">
        <f t="shared" si="19"/>
        <v>63</v>
      </c>
      <c r="K71" s="13">
        <f t="shared" si="19"/>
        <v>28</v>
      </c>
      <c r="L71" s="13">
        <f t="shared" si="19"/>
        <v>38</v>
      </c>
      <c r="M71" s="13">
        <f t="shared" si="19"/>
        <v>40</v>
      </c>
      <c r="N71" s="13">
        <f t="shared" si="19"/>
        <v>28</v>
      </c>
      <c r="O71" s="13">
        <f t="shared" si="19"/>
        <v>0</v>
      </c>
      <c r="P71" s="13">
        <f t="shared" si="19"/>
        <v>0</v>
      </c>
      <c r="Q71" s="13">
        <f t="shared" si="19"/>
        <v>3</v>
      </c>
      <c r="R71" s="13">
        <f t="shared" si="19"/>
        <v>0</v>
      </c>
      <c r="S71" s="13">
        <f t="shared" si="19"/>
        <v>0</v>
      </c>
      <c r="T71" s="14">
        <f t="shared" si="19"/>
        <v>0</v>
      </c>
      <c r="U71" s="11">
        <f>IF(SUM(U67:U70)&lt;60,"INS",SUM(U67:U70))</f>
        <v>342</v>
      </c>
      <c r="V71" s="15"/>
      <c r="W71" s="37"/>
      <c r="X71" s="38">
        <f>SUM(E71:Q71)+R71+(S71*3)</f>
        <v>342</v>
      </c>
      <c r="Y71" s="38">
        <f>(X71*3)+R71+(Q71*3)</f>
        <v>1035</v>
      </c>
      <c r="Z71" s="37"/>
      <c r="AA71" s="40"/>
      <c r="AB71" s="84">
        <f t="shared" si="2"/>
        <v>76</v>
      </c>
      <c r="AC71" s="84"/>
    </row>
  </sheetData>
  <autoFilter ref="A6:V71"/>
  <mergeCells count="66">
    <mergeCell ref="A67:A70"/>
    <mergeCell ref="B67:B70"/>
    <mergeCell ref="C67:C70"/>
    <mergeCell ref="T67:T70"/>
    <mergeCell ref="V67:V70"/>
    <mergeCell ref="A22:A25"/>
    <mergeCell ref="B22:B25"/>
    <mergeCell ref="C22:C25"/>
    <mergeCell ref="T22:T25"/>
    <mergeCell ref="V22:V25"/>
    <mergeCell ref="A57:A60"/>
    <mergeCell ref="B57:B60"/>
    <mergeCell ref="C57:C60"/>
    <mergeCell ref="T57:T60"/>
    <mergeCell ref="V57:V60"/>
    <mergeCell ref="A62:A65"/>
    <mergeCell ref="B62:B65"/>
    <mergeCell ref="C62:C65"/>
    <mergeCell ref="T62:T65"/>
    <mergeCell ref="V62:V65"/>
    <mergeCell ref="A47:A50"/>
    <mergeCell ref="B47:B50"/>
    <mergeCell ref="C47:C50"/>
    <mergeCell ref="T47:T50"/>
    <mergeCell ref="V47:V50"/>
    <mergeCell ref="A52:A55"/>
    <mergeCell ref="B52:B55"/>
    <mergeCell ref="C52:C55"/>
    <mergeCell ref="T52:T55"/>
    <mergeCell ref="V52:V55"/>
    <mergeCell ref="A27:A30"/>
    <mergeCell ref="B27:B30"/>
    <mergeCell ref="C27:C30"/>
    <mergeCell ref="T27:T30"/>
    <mergeCell ref="V27:V30"/>
    <mergeCell ref="A32:A35"/>
    <mergeCell ref="B32:B35"/>
    <mergeCell ref="C32:C35"/>
    <mergeCell ref="T32:T35"/>
    <mergeCell ref="V32:V35"/>
    <mergeCell ref="A37:A40"/>
    <mergeCell ref="B37:B40"/>
    <mergeCell ref="C37:C40"/>
    <mergeCell ref="T37:T40"/>
    <mergeCell ref="V37:V40"/>
    <mergeCell ref="A42:A45"/>
    <mergeCell ref="B42:B45"/>
    <mergeCell ref="C42:C45"/>
    <mergeCell ref="T42:T45"/>
    <mergeCell ref="V42:V45"/>
    <mergeCell ref="A17:A20"/>
    <mergeCell ref="B17:B20"/>
    <mergeCell ref="C17:C20"/>
    <mergeCell ref="T17:T20"/>
    <mergeCell ref="V17:V20"/>
    <mergeCell ref="A7:A10"/>
    <mergeCell ref="B7:B10"/>
    <mergeCell ref="C7:C10"/>
    <mergeCell ref="T7:T10"/>
    <mergeCell ref="V7:V10"/>
    <mergeCell ref="A12:A15"/>
    <mergeCell ref="B12:B15"/>
    <mergeCell ref="C12:C15"/>
    <mergeCell ref="T12:T15"/>
    <mergeCell ref="V12:V15"/>
    <mergeCell ref="A1:V2"/>
  </mergeCells>
  <phoneticPr fontId="5" type="noConversion"/>
  <printOptions horizontalCentered="1" gridLinesSet="0"/>
  <pageMargins left="0" right="0" top="0.31496062992125984" bottom="0.47244094488188981" header="0.51181102362204722" footer="0.51181102362204722"/>
  <pageSetup paperSize="9" scale="75" orientation="portrait" horizontalDpi="240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C78"/>
  <sheetViews>
    <sheetView showGridLines="0" showZeros="0" zoomScaleNormal="100" workbookViewId="0">
      <selection activeCell="AC70" sqref="AC70:AC78"/>
    </sheetView>
  </sheetViews>
  <sheetFormatPr defaultColWidth="9.109375" defaultRowHeight="13.2" x14ac:dyDescent="0.25"/>
  <cols>
    <col min="1" max="1" width="23.5546875" style="34" customWidth="1"/>
    <col min="2" max="2" width="5.5546875" style="34" bestFit="1" customWidth="1"/>
    <col min="3" max="3" width="6.88671875" style="34" customWidth="1"/>
    <col min="4" max="4" width="4.6640625" style="34" customWidth="1"/>
    <col min="5" max="10" width="4.6640625" style="1" customWidth="1"/>
    <col min="11" max="14" width="4.6640625" style="34" customWidth="1"/>
    <col min="15" max="21" width="4.33203125" style="34" customWidth="1"/>
    <col min="22" max="22" width="15.33203125" style="34" customWidth="1"/>
    <col min="23" max="23" width="8.6640625" style="34" customWidth="1"/>
    <col min="24" max="27" width="0" style="34" hidden="1" customWidth="1"/>
    <col min="28" max="16384" width="9.109375" style="34"/>
  </cols>
  <sheetData>
    <row r="1" spans="1:29" ht="12.75" customHeight="1" x14ac:dyDescent="0.25">
      <c r="E1" s="34"/>
      <c r="F1" s="34"/>
      <c r="G1" s="34"/>
      <c r="H1" s="34"/>
      <c r="I1" s="34"/>
      <c r="J1" s="34"/>
    </row>
    <row r="2" spans="1:29" ht="20.25" customHeight="1" x14ac:dyDescent="0.4">
      <c r="A2" s="88" t="s">
        <v>49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9" ht="12.75" customHeight="1" thickBot="1" x14ac:dyDescent="0.4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pans="1:29" ht="10.5" hidden="1" customHeight="1" thickBot="1" x14ac:dyDescent="0.3">
      <c r="E4" s="34" t="s">
        <v>1</v>
      </c>
      <c r="F4" s="34"/>
      <c r="G4" s="34"/>
      <c r="H4" s="34"/>
      <c r="I4" s="34"/>
      <c r="J4" s="34"/>
    </row>
    <row r="5" spans="1:29" s="35" customFormat="1" ht="12.75" hidden="1" customHeight="1" x14ac:dyDescent="0.25">
      <c r="D5" s="34"/>
      <c r="E5" s="34"/>
      <c r="F5" s="34"/>
      <c r="G5" s="34"/>
    </row>
    <row r="6" spans="1:29" s="39" customFormat="1" ht="97.2" thickTop="1" thickBot="1" x14ac:dyDescent="0.3">
      <c r="A6" s="16" t="s">
        <v>2</v>
      </c>
      <c r="B6" s="29" t="s">
        <v>25</v>
      </c>
      <c r="C6" s="21" t="s">
        <v>0</v>
      </c>
      <c r="D6" s="17" t="s">
        <v>18</v>
      </c>
      <c r="E6" s="52" t="s">
        <v>33</v>
      </c>
      <c r="F6" s="41" t="s">
        <v>3</v>
      </c>
      <c r="G6" s="41" t="s">
        <v>4</v>
      </c>
      <c r="H6" s="41" t="s">
        <v>5</v>
      </c>
      <c r="I6" s="41" t="s">
        <v>6</v>
      </c>
      <c r="J6" s="41" t="s">
        <v>7</v>
      </c>
      <c r="K6" s="41" t="s">
        <v>8</v>
      </c>
      <c r="L6" s="41" t="s">
        <v>9</v>
      </c>
      <c r="M6" s="41" t="s">
        <v>10</v>
      </c>
      <c r="N6" s="41" t="s">
        <v>11</v>
      </c>
      <c r="O6" s="41" t="s">
        <v>12</v>
      </c>
      <c r="P6" s="41" t="s">
        <v>38</v>
      </c>
      <c r="Q6" s="41" t="s">
        <v>37</v>
      </c>
      <c r="R6" s="41" t="s">
        <v>13</v>
      </c>
      <c r="S6" s="41"/>
      <c r="T6" s="41" t="s">
        <v>15</v>
      </c>
      <c r="U6" s="19" t="s">
        <v>14</v>
      </c>
      <c r="V6" s="20" t="s">
        <v>29</v>
      </c>
      <c r="AB6" s="78" t="s">
        <v>78</v>
      </c>
      <c r="AC6" s="79" t="s">
        <v>79</v>
      </c>
    </row>
    <row r="7" spans="1:29" ht="15.75" customHeight="1" thickTop="1" x14ac:dyDescent="0.25">
      <c r="A7" s="100" t="s">
        <v>64</v>
      </c>
      <c r="B7" s="92">
        <v>2346</v>
      </c>
      <c r="C7" s="92" t="s">
        <v>39</v>
      </c>
      <c r="D7" s="9"/>
      <c r="E7" s="2">
        <v>16</v>
      </c>
      <c r="F7" s="3">
        <v>10</v>
      </c>
      <c r="G7" s="3">
        <v>9</v>
      </c>
      <c r="H7" s="3">
        <v>10</v>
      </c>
      <c r="I7" s="3" t="s">
        <v>32</v>
      </c>
      <c r="J7" s="4">
        <v>14</v>
      </c>
      <c r="K7" s="3">
        <v>9</v>
      </c>
      <c r="L7" s="3">
        <v>9</v>
      </c>
      <c r="M7" s="3">
        <v>9</v>
      </c>
      <c r="N7" s="3">
        <v>8</v>
      </c>
      <c r="O7" s="3" t="s">
        <v>32</v>
      </c>
      <c r="P7" s="3" t="s">
        <v>32</v>
      </c>
      <c r="Q7" s="3" t="s">
        <v>32</v>
      </c>
      <c r="R7" s="3"/>
      <c r="S7" s="3"/>
      <c r="T7" s="96"/>
      <c r="U7" s="8">
        <f>IF(AA7&lt;60,IF(AA7=0,"NC","INS"),AA7)</f>
        <v>94</v>
      </c>
      <c r="V7" s="99">
        <f>IF(SUM(U7:U8)&lt;60,"INS",SUM(U7:U8)+T7)</f>
        <v>94</v>
      </c>
      <c r="W7" s="37"/>
      <c r="X7" s="38">
        <f t="shared" ref="X7:X13" si="0">SUM(E7:Q7)+R7+(S7*3)</f>
        <v>94</v>
      </c>
      <c r="Y7" s="38" t="e">
        <f t="shared" ref="Y7:Y13" si="1">(X7*3)+R7+(Q7*3)</f>
        <v>#VALUE!</v>
      </c>
      <c r="Z7" s="37"/>
      <c r="AA7" s="81">
        <f>SUM(E7:Q7,S7)-R7</f>
        <v>94</v>
      </c>
      <c r="AB7" s="82">
        <f>SUM(E7:G7)</f>
        <v>35</v>
      </c>
      <c r="AC7" s="85">
        <f>SUM(I7:J7)</f>
        <v>14</v>
      </c>
    </row>
    <row r="8" spans="1:29" ht="15.75" customHeight="1" x14ac:dyDescent="0.25">
      <c r="A8" s="100"/>
      <c r="B8" s="92"/>
      <c r="C8" s="92"/>
      <c r="D8" s="10"/>
      <c r="E8" s="6" t="s">
        <v>32</v>
      </c>
      <c r="F8" s="5" t="s">
        <v>32</v>
      </c>
      <c r="G8" s="5" t="s">
        <v>32</v>
      </c>
      <c r="H8" s="5" t="s">
        <v>32</v>
      </c>
      <c r="I8" s="5" t="s">
        <v>32</v>
      </c>
      <c r="J8" s="5" t="s">
        <v>32</v>
      </c>
      <c r="K8" s="5" t="s">
        <v>32</v>
      </c>
      <c r="L8" s="5" t="s">
        <v>32</v>
      </c>
      <c r="M8" s="5" t="s">
        <v>32</v>
      </c>
      <c r="N8" s="5" t="s">
        <v>32</v>
      </c>
      <c r="O8" s="5" t="s">
        <v>32</v>
      </c>
      <c r="P8" s="5" t="s">
        <v>32</v>
      </c>
      <c r="Q8" s="5" t="s">
        <v>32</v>
      </c>
      <c r="R8" s="5"/>
      <c r="S8" s="5"/>
      <c r="T8" s="97"/>
      <c r="U8" s="7" t="str">
        <f>IF(AA8&lt;60,IF(AA8=0,"NC","INS"),AA8)</f>
        <v>NC</v>
      </c>
      <c r="V8" s="99"/>
      <c r="W8" s="37"/>
      <c r="X8" s="38">
        <f t="shared" si="0"/>
        <v>0</v>
      </c>
      <c r="Y8" s="38" t="e">
        <f t="shared" si="1"/>
        <v>#VALUE!</v>
      </c>
      <c r="Z8" s="37"/>
      <c r="AA8" s="81">
        <f>SUM(E8:Q8,S8)-R8</f>
        <v>0</v>
      </c>
      <c r="AB8" s="83">
        <f t="shared" ref="AB8:AB71" si="2">SUM(E8:G8)</f>
        <v>0</v>
      </c>
      <c r="AC8" s="86">
        <f>SUM(I8:J8)</f>
        <v>0</v>
      </c>
    </row>
    <row r="9" spans="1:29" ht="14.25" customHeight="1" thickBot="1" x14ac:dyDescent="0.3">
      <c r="A9" s="27"/>
      <c r="B9" s="28"/>
      <c r="C9" s="28"/>
      <c r="D9" s="12" t="s">
        <v>17</v>
      </c>
      <c r="E9" s="13">
        <f t="shared" ref="E9:T9" si="3">SUM(E7:E8)</f>
        <v>16</v>
      </c>
      <c r="F9" s="31">
        <f t="shared" si="3"/>
        <v>10</v>
      </c>
      <c r="G9" s="13">
        <f t="shared" si="3"/>
        <v>9</v>
      </c>
      <c r="H9" s="13">
        <f t="shared" si="3"/>
        <v>10</v>
      </c>
      <c r="I9" s="13">
        <f t="shared" si="3"/>
        <v>0</v>
      </c>
      <c r="J9" s="13">
        <f t="shared" si="3"/>
        <v>14</v>
      </c>
      <c r="K9" s="13">
        <f t="shared" si="3"/>
        <v>9</v>
      </c>
      <c r="L9" s="13">
        <f t="shared" si="3"/>
        <v>9</v>
      </c>
      <c r="M9" s="13">
        <f t="shared" si="3"/>
        <v>9</v>
      </c>
      <c r="N9" s="13">
        <f t="shared" si="3"/>
        <v>8</v>
      </c>
      <c r="O9" s="13">
        <f t="shared" si="3"/>
        <v>0</v>
      </c>
      <c r="P9" s="13">
        <f t="shared" si="3"/>
        <v>0</v>
      </c>
      <c r="Q9" s="13">
        <f t="shared" si="3"/>
        <v>0</v>
      </c>
      <c r="R9" s="13">
        <f t="shared" si="3"/>
        <v>0</v>
      </c>
      <c r="S9" s="13">
        <f t="shared" si="3"/>
        <v>0</v>
      </c>
      <c r="T9" s="14">
        <f t="shared" si="3"/>
        <v>0</v>
      </c>
      <c r="U9" s="11">
        <f>IF(SUM(U7:U8)&lt;60,"INS",SUM(U7:U8))</f>
        <v>94</v>
      </c>
      <c r="V9" s="15"/>
      <c r="W9" s="37"/>
      <c r="X9" s="38">
        <f t="shared" si="0"/>
        <v>94</v>
      </c>
      <c r="Y9" s="38">
        <f t="shared" si="1"/>
        <v>282</v>
      </c>
      <c r="Z9" s="37"/>
      <c r="AA9" s="40"/>
      <c r="AB9" s="84">
        <f t="shared" si="2"/>
        <v>35</v>
      </c>
      <c r="AC9" s="84"/>
    </row>
    <row r="10" spans="1:29" ht="15.75" customHeight="1" x14ac:dyDescent="0.25">
      <c r="A10" s="100" t="s">
        <v>64</v>
      </c>
      <c r="B10" s="92">
        <v>2347</v>
      </c>
      <c r="C10" s="92" t="s">
        <v>39</v>
      </c>
      <c r="D10" s="9"/>
      <c r="E10" s="2" t="s">
        <v>32</v>
      </c>
      <c r="F10" s="3">
        <v>12</v>
      </c>
      <c r="G10" s="3">
        <v>7</v>
      </c>
      <c r="H10" s="3">
        <v>8</v>
      </c>
      <c r="I10" s="3" t="s">
        <v>32</v>
      </c>
      <c r="J10" s="4">
        <v>15</v>
      </c>
      <c r="K10" s="3">
        <v>8</v>
      </c>
      <c r="L10" s="3">
        <v>9</v>
      </c>
      <c r="M10" s="3">
        <v>8</v>
      </c>
      <c r="N10" s="3">
        <v>6</v>
      </c>
      <c r="O10" s="3" t="s">
        <v>32</v>
      </c>
      <c r="P10" s="3" t="s">
        <v>32</v>
      </c>
      <c r="Q10" s="3" t="s">
        <v>32</v>
      </c>
      <c r="R10" s="3"/>
      <c r="S10" s="3"/>
      <c r="T10" s="96"/>
      <c r="U10" s="8">
        <f>IF(AA10&lt;60,IF(AA10=0,"NC","INS"),AA10)</f>
        <v>73</v>
      </c>
      <c r="V10" s="99">
        <f>IF(SUM(U10:U11)&lt;60,"INS",SUM(U10:U11)+T10)</f>
        <v>170</v>
      </c>
      <c r="W10" s="37"/>
      <c r="X10" s="38">
        <f t="shared" si="0"/>
        <v>73</v>
      </c>
      <c r="Y10" s="38" t="e">
        <f t="shared" si="1"/>
        <v>#VALUE!</v>
      </c>
      <c r="Z10" s="37"/>
      <c r="AA10" s="7">
        <f>SUM(E10:Q10,S10)-R10</f>
        <v>73</v>
      </c>
      <c r="AB10" s="82">
        <f>SUM(E10:G10)</f>
        <v>19</v>
      </c>
      <c r="AC10" s="85">
        <f>SUM(I10:J10)</f>
        <v>15</v>
      </c>
    </row>
    <row r="11" spans="1:29" ht="15.75" customHeight="1" x14ac:dyDescent="0.25">
      <c r="A11" s="100"/>
      <c r="B11" s="92"/>
      <c r="C11" s="92"/>
      <c r="D11" s="10"/>
      <c r="E11" s="6">
        <v>12</v>
      </c>
      <c r="F11" s="5">
        <v>10</v>
      </c>
      <c r="G11" s="5">
        <v>7</v>
      </c>
      <c r="H11" s="5">
        <v>9</v>
      </c>
      <c r="I11" s="5">
        <v>12</v>
      </c>
      <c r="J11" s="5">
        <v>14</v>
      </c>
      <c r="K11" s="5">
        <v>9</v>
      </c>
      <c r="L11" s="5">
        <v>8</v>
      </c>
      <c r="M11" s="5">
        <v>9</v>
      </c>
      <c r="N11" s="5">
        <v>7</v>
      </c>
      <c r="O11" s="5" t="s">
        <v>32</v>
      </c>
      <c r="P11" s="5" t="s">
        <v>32</v>
      </c>
      <c r="Q11" s="5" t="s">
        <v>32</v>
      </c>
      <c r="R11" s="5"/>
      <c r="S11" s="5"/>
      <c r="T11" s="97"/>
      <c r="U11" s="7">
        <f>IF(AA11&lt;60,IF(AA11=0,"NC","INS"),AA11)</f>
        <v>97</v>
      </c>
      <c r="V11" s="99"/>
      <c r="W11" s="37"/>
      <c r="X11" s="38">
        <f t="shared" si="0"/>
        <v>97</v>
      </c>
      <c r="Y11" s="38" t="e">
        <f t="shared" si="1"/>
        <v>#VALUE!</v>
      </c>
      <c r="Z11" s="37"/>
      <c r="AA11" s="7">
        <f>SUM(E11:Q11,S11)-R11</f>
        <v>97</v>
      </c>
      <c r="AB11" s="83">
        <f t="shared" si="2"/>
        <v>29</v>
      </c>
      <c r="AC11" s="86">
        <f>SUM(I11:J11)</f>
        <v>26</v>
      </c>
    </row>
    <row r="12" spans="1:29" ht="14.25" customHeight="1" thickBot="1" x14ac:dyDescent="0.3">
      <c r="A12" s="27"/>
      <c r="B12" s="28"/>
      <c r="C12" s="28"/>
      <c r="D12" s="12" t="s">
        <v>17</v>
      </c>
      <c r="E12" s="13">
        <f t="shared" ref="E12:T12" si="4">SUM(E10:E11)</f>
        <v>12</v>
      </c>
      <c r="F12" s="13">
        <f t="shared" si="4"/>
        <v>22</v>
      </c>
      <c r="G12" s="13">
        <f t="shared" si="4"/>
        <v>14</v>
      </c>
      <c r="H12" s="13">
        <f t="shared" si="4"/>
        <v>17</v>
      </c>
      <c r="I12" s="13">
        <f t="shared" si="4"/>
        <v>12</v>
      </c>
      <c r="J12" s="13">
        <f t="shared" si="4"/>
        <v>29</v>
      </c>
      <c r="K12" s="13">
        <f t="shared" si="4"/>
        <v>17</v>
      </c>
      <c r="L12" s="13">
        <f t="shared" si="4"/>
        <v>17</v>
      </c>
      <c r="M12" s="13">
        <f t="shared" si="4"/>
        <v>17</v>
      </c>
      <c r="N12" s="13">
        <f t="shared" si="4"/>
        <v>13</v>
      </c>
      <c r="O12" s="13">
        <f t="shared" si="4"/>
        <v>0</v>
      </c>
      <c r="P12" s="13">
        <f t="shared" si="4"/>
        <v>0</v>
      </c>
      <c r="Q12" s="13">
        <f t="shared" si="4"/>
        <v>0</v>
      </c>
      <c r="R12" s="13">
        <f t="shared" si="4"/>
        <v>0</v>
      </c>
      <c r="S12" s="13">
        <f t="shared" si="4"/>
        <v>0</v>
      </c>
      <c r="T12" s="14">
        <f t="shared" si="4"/>
        <v>0</v>
      </c>
      <c r="U12" s="11">
        <f>IF(SUM(U10:U11)&lt;60,"INS",SUM(U10:U11))</f>
        <v>170</v>
      </c>
      <c r="V12" s="15"/>
      <c r="W12" s="37"/>
      <c r="X12" s="38">
        <f t="shared" si="0"/>
        <v>170</v>
      </c>
      <c r="Y12" s="38">
        <f t="shared" si="1"/>
        <v>510</v>
      </c>
      <c r="Z12" s="37"/>
      <c r="AA12" s="40"/>
      <c r="AB12" s="84">
        <f t="shared" si="2"/>
        <v>48</v>
      </c>
      <c r="AC12" s="84"/>
    </row>
    <row r="13" spans="1:29" ht="15.75" customHeight="1" x14ac:dyDescent="0.25">
      <c r="A13" s="100" t="s">
        <v>64</v>
      </c>
      <c r="B13" s="92">
        <v>2348</v>
      </c>
      <c r="C13" s="92" t="s">
        <v>39</v>
      </c>
      <c r="D13" s="9"/>
      <c r="E13" s="2" t="s">
        <v>32</v>
      </c>
      <c r="F13" s="3">
        <v>11</v>
      </c>
      <c r="G13" s="3">
        <v>6</v>
      </c>
      <c r="H13" s="3" t="s">
        <v>32</v>
      </c>
      <c r="I13" s="3">
        <v>12</v>
      </c>
      <c r="J13" s="4">
        <v>9</v>
      </c>
      <c r="K13" s="3">
        <v>6</v>
      </c>
      <c r="L13" s="3">
        <v>6</v>
      </c>
      <c r="M13" s="3">
        <v>6</v>
      </c>
      <c r="N13" s="3" t="s">
        <v>32</v>
      </c>
      <c r="O13" s="3" t="s">
        <v>32</v>
      </c>
      <c r="P13" s="3" t="s">
        <v>32</v>
      </c>
      <c r="Q13" s="3" t="s">
        <v>32</v>
      </c>
      <c r="R13" s="3"/>
      <c r="S13" s="3"/>
      <c r="T13" s="96"/>
      <c r="U13" s="8">
        <f>IF(AA13&lt;30,IF(AA13=0,"NC","INS"),AA13)</f>
        <v>56</v>
      </c>
      <c r="V13" s="99">
        <f>IF(SUM(U13:U14)&lt;30,"INS",SUM(U13:U14)+T13)</f>
        <v>56</v>
      </c>
      <c r="W13" s="37"/>
      <c r="X13" s="38">
        <f t="shared" si="0"/>
        <v>56</v>
      </c>
      <c r="Y13" s="38" t="e">
        <f t="shared" si="1"/>
        <v>#VALUE!</v>
      </c>
      <c r="Z13" s="37"/>
      <c r="AA13" s="7">
        <f>SUM(E13:Q13,S13)-R13</f>
        <v>56</v>
      </c>
      <c r="AB13" s="82">
        <f>SUM(E13:G13)</f>
        <v>17</v>
      </c>
      <c r="AC13" s="85">
        <f>SUM(I13:J13)</f>
        <v>21</v>
      </c>
    </row>
    <row r="14" spans="1:29" ht="15.75" customHeight="1" x14ac:dyDescent="0.25">
      <c r="A14" s="100"/>
      <c r="B14" s="92"/>
      <c r="C14" s="92"/>
      <c r="D14" s="10"/>
      <c r="E14" s="6" t="s">
        <v>32</v>
      </c>
      <c r="F14" s="3" t="s">
        <v>32</v>
      </c>
      <c r="G14" s="5" t="s">
        <v>32</v>
      </c>
      <c r="H14" s="5" t="s">
        <v>32</v>
      </c>
      <c r="I14" s="5" t="s">
        <v>32</v>
      </c>
      <c r="J14" s="5" t="s">
        <v>32</v>
      </c>
      <c r="K14" s="3" t="s">
        <v>32</v>
      </c>
      <c r="L14" s="5" t="s">
        <v>32</v>
      </c>
      <c r="M14" s="5" t="s">
        <v>32</v>
      </c>
      <c r="N14" s="5" t="s">
        <v>32</v>
      </c>
      <c r="O14" s="5" t="s">
        <v>32</v>
      </c>
      <c r="P14" s="5" t="s">
        <v>32</v>
      </c>
      <c r="Q14" s="5" t="s">
        <v>32</v>
      </c>
      <c r="R14" s="5"/>
      <c r="S14" s="5"/>
      <c r="T14" s="97"/>
      <c r="U14" s="7" t="str">
        <f>IF(AA14&lt;60,IF(AA14=0,"NC","INS"),AA14)</f>
        <v>NC</v>
      </c>
      <c r="V14" s="99"/>
      <c r="W14" s="37"/>
      <c r="X14" s="38"/>
      <c r="Y14" s="38"/>
      <c r="Z14" s="37"/>
      <c r="AA14" s="7">
        <f>SUM(E14:Q14,S14)-R14</f>
        <v>0</v>
      </c>
      <c r="AB14" s="83">
        <f t="shared" si="2"/>
        <v>0</v>
      </c>
      <c r="AC14" s="86">
        <f>SUM(I14:J14)</f>
        <v>0</v>
      </c>
    </row>
    <row r="15" spans="1:29" ht="14.25" customHeight="1" thickBot="1" x14ac:dyDescent="0.3">
      <c r="A15" s="27"/>
      <c r="B15" s="28"/>
      <c r="C15" s="28"/>
      <c r="D15" s="12" t="s">
        <v>17</v>
      </c>
      <c r="E15" s="13">
        <f>SUM(E13:E14)</f>
        <v>0</v>
      </c>
      <c r="F15" s="13">
        <f>SUM(F13:F14)</f>
        <v>11</v>
      </c>
      <c r="G15" s="13">
        <f>SUM(G13:G14)</f>
        <v>6</v>
      </c>
      <c r="H15" s="13">
        <f>SUM(H13:H14)</f>
        <v>0</v>
      </c>
      <c r="I15" s="13">
        <f t="shared" ref="I15:T15" si="5">SUM(I13:I14)</f>
        <v>12</v>
      </c>
      <c r="J15" s="13">
        <f t="shared" si="5"/>
        <v>9</v>
      </c>
      <c r="K15" s="13">
        <f t="shared" si="5"/>
        <v>6</v>
      </c>
      <c r="L15" s="13">
        <f t="shared" si="5"/>
        <v>6</v>
      </c>
      <c r="M15" s="13">
        <f t="shared" si="5"/>
        <v>6</v>
      </c>
      <c r="N15" s="13">
        <f t="shared" si="5"/>
        <v>0</v>
      </c>
      <c r="O15" s="13">
        <f t="shared" si="5"/>
        <v>0</v>
      </c>
      <c r="P15" s="13">
        <f t="shared" si="5"/>
        <v>0</v>
      </c>
      <c r="Q15" s="13">
        <f t="shared" si="5"/>
        <v>0</v>
      </c>
      <c r="R15" s="13">
        <f t="shared" si="5"/>
        <v>0</v>
      </c>
      <c r="S15" s="13">
        <f t="shared" si="5"/>
        <v>0</v>
      </c>
      <c r="T15" s="14">
        <f t="shared" si="5"/>
        <v>0</v>
      </c>
      <c r="U15" s="11" t="str">
        <f>IF(SUM(U13:U14)&lt;60,"INS",SUM(U13:U14))</f>
        <v>INS</v>
      </c>
      <c r="V15" s="15"/>
      <c r="W15" s="37"/>
      <c r="X15" s="38">
        <f>SUM(E15:Q15)+R15+(S15*3)</f>
        <v>56</v>
      </c>
      <c r="Y15" s="38">
        <f>(X15*3)+R15+(Q15*3)</f>
        <v>168</v>
      </c>
      <c r="Z15" s="37"/>
      <c r="AA15" s="40"/>
      <c r="AB15" s="84">
        <f t="shared" si="2"/>
        <v>17</v>
      </c>
      <c r="AC15" s="84"/>
    </row>
    <row r="16" spans="1:29" ht="15.75" customHeight="1" x14ac:dyDescent="0.25">
      <c r="A16" s="100" t="s">
        <v>64</v>
      </c>
      <c r="B16" s="92">
        <v>2349</v>
      </c>
      <c r="C16" s="92" t="s">
        <v>39</v>
      </c>
      <c r="D16" s="9"/>
      <c r="E16" s="2" t="s">
        <v>32</v>
      </c>
      <c r="F16" s="3">
        <v>12</v>
      </c>
      <c r="G16" s="3">
        <v>6</v>
      </c>
      <c r="H16" s="3">
        <v>7</v>
      </c>
      <c r="I16" s="3" t="s">
        <v>32</v>
      </c>
      <c r="J16" s="4">
        <v>12</v>
      </c>
      <c r="K16" s="3" t="s">
        <v>32</v>
      </c>
      <c r="L16" s="3">
        <v>6</v>
      </c>
      <c r="M16" s="3">
        <v>9</v>
      </c>
      <c r="N16" s="3">
        <v>9</v>
      </c>
      <c r="O16" s="3" t="s">
        <v>32</v>
      </c>
      <c r="P16" s="3" t="s">
        <v>32</v>
      </c>
      <c r="Q16" s="3" t="s">
        <v>32</v>
      </c>
      <c r="R16" s="3"/>
      <c r="S16" s="3"/>
      <c r="T16" s="96"/>
      <c r="U16" s="8">
        <f>IF(AA16&lt;60,IF(AA16=0,"NC","INS"),AA16)</f>
        <v>61</v>
      </c>
      <c r="V16" s="99">
        <f>IF(SUM(U16:U17)&lt;60,"INS",SUM(U16:U17)+T16)</f>
        <v>61</v>
      </c>
      <c r="W16" s="37"/>
      <c r="X16" s="38">
        <f>SUM(E16:Q16)+R16+(S16*3)</f>
        <v>61</v>
      </c>
      <c r="Y16" s="38" t="e">
        <f>(X16*3)+R16+(Q16*3)</f>
        <v>#VALUE!</v>
      </c>
      <c r="Z16" s="37"/>
      <c r="AA16" s="7">
        <f>SUM(E16:Q16,S16)-R16</f>
        <v>61</v>
      </c>
      <c r="AB16" s="82">
        <f>SUM(E16:G16)</f>
        <v>18</v>
      </c>
      <c r="AC16" s="85">
        <f>SUM(I16:J16)</f>
        <v>12</v>
      </c>
    </row>
    <row r="17" spans="1:29" ht="15.75" customHeight="1" x14ac:dyDescent="0.25">
      <c r="A17" s="100"/>
      <c r="B17" s="92"/>
      <c r="C17" s="92"/>
      <c r="D17" s="10"/>
      <c r="E17" s="6" t="s">
        <v>32</v>
      </c>
      <c r="F17" s="5" t="s">
        <v>32</v>
      </c>
      <c r="G17" s="5" t="s">
        <v>32</v>
      </c>
      <c r="H17" s="5" t="s">
        <v>32</v>
      </c>
      <c r="I17" s="5" t="s">
        <v>32</v>
      </c>
      <c r="J17" s="5" t="s">
        <v>32</v>
      </c>
      <c r="K17" s="5" t="s">
        <v>32</v>
      </c>
      <c r="L17" s="5" t="s">
        <v>32</v>
      </c>
      <c r="M17" s="5" t="s">
        <v>32</v>
      </c>
      <c r="N17" s="5" t="s">
        <v>32</v>
      </c>
      <c r="O17" s="5" t="s">
        <v>32</v>
      </c>
      <c r="P17" s="5" t="s">
        <v>32</v>
      </c>
      <c r="Q17" s="5" t="s">
        <v>32</v>
      </c>
      <c r="R17" s="5"/>
      <c r="S17" s="5"/>
      <c r="T17" s="97"/>
      <c r="U17" s="7" t="str">
        <f>IF(AA17&lt;60,IF(AA17=0,"NC","INS"),AA17)</f>
        <v>NC</v>
      </c>
      <c r="V17" s="99"/>
      <c r="W17" s="37"/>
      <c r="X17" s="38"/>
      <c r="Y17" s="38"/>
      <c r="Z17" s="37"/>
      <c r="AA17" s="7">
        <f>SUM(E17:Q17,S17)-R17</f>
        <v>0</v>
      </c>
      <c r="AB17" s="83">
        <f t="shared" si="2"/>
        <v>0</v>
      </c>
      <c r="AC17" s="86">
        <f>SUM(I17:J17)</f>
        <v>0</v>
      </c>
    </row>
    <row r="18" spans="1:29" ht="14.25" customHeight="1" thickBot="1" x14ac:dyDescent="0.3">
      <c r="A18" s="27"/>
      <c r="B18" s="28"/>
      <c r="C18" s="28"/>
      <c r="D18" s="12" t="s">
        <v>17</v>
      </c>
      <c r="E18" s="13">
        <f t="shared" ref="E18:T18" si="6">SUM(E16:E17)</f>
        <v>0</v>
      </c>
      <c r="F18" s="13">
        <f t="shared" si="6"/>
        <v>12</v>
      </c>
      <c r="G18" s="13">
        <f t="shared" si="6"/>
        <v>6</v>
      </c>
      <c r="H18" s="13">
        <f t="shared" si="6"/>
        <v>7</v>
      </c>
      <c r="I18" s="13">
        <f t="shared" si="6"/>
        <v>0</v>
      </c>
      <c r="J18" s="13">
        <f t="shared" si="6"/>
        <v>12</v>
      </c>
      <c r="K18" s="13">
        <f t="shared" si="6"/>
        <v>0</v>
      </c>
      <c r="L18" s="13">
        <f t="shared" si="6"/>
        <v>6</v>
      </c>
      <c r="M18" s="13">
        <f t="shared" si="6"/>
        <v>9</v>
      </c>
      <c r="N18" s="13">
        <f t="shared" si="6"/>
        <v>9</v>
      </c>
      <c r="O18" s="13">
        <f t="shared" si="6"/>
        <v>0</v>
      </c>
      <c r="P18" s="13">
        <f t="shared" si="6"/>
        <v>0</v>
      </c>
      <c r="Q18" s="13">
        <f t="shared" si="6"/>
        <v>0</v>
      </c>
      <c r="R18" s="13">
        <f t="shared" si="6"/>
        <v>0</v>
      </c>
      <c r="S18" s="13">
        <f t="shared" si="6"/>
        <v>0</v>
      </c>
      <c r="T18" s="14">
        <f t="shared" si="6"/>
        <v>0</v>
      </c>
      <c r="U18" s="11">
        <f>IF(SUM(U16:U17)&lt;60,"INS",SUM(U16:U17))</f>
        <v>61</v>
      </c>
      <c r="V18" s="15"/>
      <c r="W18" s="37"/>
      <c r="X18" s="38">
        <f>SUM(E18:Q18)+R18+(S18*3)</f>
        <v>61</v>
      </c>
      <c r="Y18" s="38">
        <f>(X18*3)+R18+(Q18*3)</f>
        <v>183</v>
      </c>
      <c r="Z18" s="37"/>
      <c r="AA18" s="40"/>
      <c r="AB18" s="84">
        <f t="shared" si="2"/>
        <v>18</v>
      </c>
      <c r="AC18" s="84"/>
    </row>
    <row r="19" spans="1:29" ht="15.75" customHeight="1" x14ac:dyDescent="0.25">
      <c r="A19" s="100" t="s">
        <v>43</v>
      </c>
      <c r="B19" s="92">
        <v>2350</v>
      </c>
      <c r="C19" s="92" t="s">
        <v>44</v>
      </c>
      <c r="D19" s="9"/>
      <c r="E19" s="2">
        <v>15</v>
      </c>
      <c r="F19" s="3">
        <v>11</v>
      </c>
      <c r="G19" s="3" t="s">
        <v>32</v>
      </c>
      <c r="H19" s="3">
        <v>9</v>
      </c>
      <c r="I19" s="3">
        <v>11</v>
      </c>
      <c r="J19" s="4">
        <v>14</v>
      </c>
      <c r="K19" s="3">
        <v>9</v>
      </c>
      <c r="L19" s="3">
        <v>9</v>
      </c>
      <c r="M19" s="3">
        <v>12</v>
      </c>
      <c r="N19" s="3">
        <v>6</v>
      </c>
      <c r="O19" s="3" t="s">
        <v>32</v>
      </c>
      <c r="P19" s="3" t="s">
        <v>32</v>
      </c>
      <c r="Q19" s="3" t="s">
        <v>32</v>
      </c>
      <c r="R19" s="3"/>
      <c r="S19" s="3"/>
      <c r="T19" s="96"/>
      <c r="U19" s="8">
        <f>IF(AA19&lt;60,IF(AA19=0,"NC","INS"),AA19)</f>
        <v>96</v>
      </c>
      <c r="V19" s="99">
        <f>IF(SUM(U19:U20)&lt;60,"INS",SUM(U19:U20)+T19)</f>
        <v>198</v>
      </c>
      <c r="W19" s="37"/>
      <c r="X19" s="38">
        <f>SUM(E19:Q19)+R19+(S19*3)</f>
        <v>96</v>
      </c>
      <c r="Y19" s="38" t="e">
        <f>(X19*3)+R19+(Q19*3)</f>
        <v>#VALUE!</v>
      </c>
      <c r="Z19" s="37"/>
      <c r="AA19" s="7">
        <f>SUM(E19:Q19,S19)-R19</f>
        <v>96</v>
      </c>
      <c r="AB19" s="82">
        <f>SUM(E19:G19)</f>
        <v>26</v>
      </c>
      <c r="AC19" s="85">
        <f>SUM(I19:J19)</f>
        <v>25</v>
      </c>
    </row>
    <row r="20" spans="1:29" ht="15.75" customHeight="1" x14ac:dyDescent="0.25">
      <c r="A20" s="100"/>
      <c r="B20" s="92"/>
      <c r="C20" s="92"/>
      <c r="D20" s="10"/>
      <c r="E20" s="6">
        <v>16</v>
      </c>
      <c r="F20" s="5">
        <v>12</v>
      </c>
      <c r="G20" s="5" t="s">
        <v>32</v>
      </c>
      <c r="H20" s="5">
        <v>9</v>
      </c>
      <c r="I20" s="5">
        <v>11</v>
      </c>
      <c r="J20" s="5">
        <v>12</v>
      </c>
      <c r="K20" s="5">
        <v>9</v>
      </c>
      <c r="L20" s="5">
        <v>9</v>
      </c>
      <c r="M20" s="5">
        <v>12</v>
      </c>
      <c r="N20" s="5">
        <v>9</v>
      </c>
      <c r="O20" s="5" t="s">
        <v>32</v>
      </c>
      <c r="P20" s="5" t="s">
        <v>32</v>
      </c>
      <c r="Q20" s="5">
        <v>3</v>
      </c>
      <c r="R20" s="5"/>
      <c r="S20" s="5"/>
      <c r="T20" s="97"/>
      <c r="U20" s="7">
        <f>IF(AA20&lt;60,IF(AA20=0,"NC","INS"),AA20)</f>
        <v>102</v>
      </c>
      <c r="V20" s="99"/>
      <c r="W20" s="37"/>
      <c r="X20" s="38"/>
      <c r="Y20" s="38"/>
      <c r="Z20" s="37"/>
      <c r="AA20" s="7">
        <f>SUM(E20:Q20,S20)-R20</f>
        <v>102</v>
      </c>
      <c r="AB20" s="83">
        <f t="shared" si="2"/>
        <v>28</v>
      </c>
      <c r="AC20" s="86">
        <f>SUM(I20:J20)</f>
        <v>23</v>
      </c>
    </row>
    <row r="21" spans="1:29" ht="14.25" customHeight="1" thickBot="1" x14ac:dyDescent="0.3">
      <c r="A21" s="27"/>
      <c r="B21" s="28"/>
      <c r="C21" s="28"/>
      <c r="D21" s="12" t="s">
        <v>17</v>
      </c>
      <c r="E21" s="13">
        <f t="shared" ref="E21:T21" si="7">SUM(E19:E20)</f>
        <v>31</v>
      </c>
      <c r="F21" s="13">
        <f t="shared" si="7"/>
        <v>23</v>
      </c>
      <c r="G21" s="13">
        <f t="shared" si="7"/>
        <v>0</v>
      </c>
      <c r="H21" s="13">
        <f t="shared" si="7"/>
        <v>18</v>
      </c>
      <c r="I21" s="13">
        <f t="shared" si="7"/>
        <v>22</v>
      </c>
      <c r="J21" s="13">
        <f t="shared" si="7"/>
        <v>26</v>
      </c>
      <c r="K21" s="13">
        <f t="shared" si="7"/>
        <v>18</v>
      </c>
      <c r="L21" s="13">
        <f t="shared" si="7"/>
        <v>18</v>
      </c>
      <c r="M21" s="13">
        <f t="shared" si="7"/>
        <v>24</v>
      </c>
      <c r="N21" s="13">
        <f t="shared" si="7"/>
        <v>15</v>
      </c>
      <c r="O21" s="13">
        <f t="shared" si="7"/>
        <v>0</v>
      </c>
      <c r="P21" s="13">
        <f t="shared" si="7"/>
        <v>0</v>
      </c>
      <c r="Q21" s="13">
        <f t="shared" si="7"/>
        <v>3</v>
      </c>
      <c r="R21" s="13">
        <f t="shared" si="7"/>
        <v>0</v>
      </c>
      <c r="S21" s="13">
        <f t="shared" si="7"/>
        <v>0</v>
      </c>
      <c r="T21" s="14">
        <f t="shared" si="7"/>
        <v>0</v>
      </c>
      <c r="U21" s="11">
        <f>IF(SUM(U19:U20)&lt;60,"INS",SUM(U19:U20))</f>
        <v>198</v>
      </c>
      <c r="V21" s="45" t="s">
        <v>24</v>
      </c>
      <c r="W21" s="37"/>
      <c r="X21" s="38">
        <f>SUM(E21:Q21)+R21+(S21*3)</f>
        <v>198</v>
      </c>
      <c r="Y21" s="38">
        <f>(X21*3)+R21+(Q21*3)</f>
        <v>603</v>
      </c>
      <c r="Z21" s="37"/>
      <c r="AA21" s="40"/>
      <c r="AB21" s="84">
        <f t="shared" si="2"/>
        <v>54</v>
      </c>
      <c r="AC21" s="84"/>
    </row>
    <row r="22" spans="1:29" ht="15.75" customHeight="1" x14ac:dyDescent="0.25">
      <c r="A22" s="100" t="s">
        <v>43</v>
      </c>
      <c r="B22" s="92">
        <v>2351</v>
      </c>
      <c r="C22" s="92" t="s">
        <v>44</v>
      </c>
      <c r="D22" s="9"/>
      <c r="E22" s="2">
        <v>20</v>
      </c>
      <c r="F22" s="3">
        <v>14</v>
      </c>
      <c r="G22" s="3" t="s">
        <v>32</v>
      </c>
      <c r="H22" s="3">
        <v>10</v>
      </c>
      <c r="I22" s="3" t="s">
        <v>32</v>
      </c>
      <c r="J22" s="4">
        <v>15</v>
      </c>
      <c r="K22" s="3">
        <v>9</v>
      </c>
      <c r="L22" s="3">
        <v>11</v>
      </c>
      <c r="M22" s="3">
        <v>9</v>
      </c>
      <c r="N22" s="3">
        <v>7</v>
      </c>
      <c r="O22" s="3" t="s">
        <v>32</v>
      </c>
      <c r="P22" s="3" t="s">
        <v>32</v>
      </c>
      <c r="Q22" s="3" t="s">
        <v>32</v>
      </c>
      <c r="R22" s="3"/>
      <c r="S22" s="3"/>
      <c r="T22" s="96"/>
      <c r="U22" s="8">
        <f>IF(AA22&lt;60,IF(AA22=0,"NC","INS"),AA22)</f>
        <v>95</v>
      </c>
      <c r="V22" s="99">
        <f>IF(SUM(U22:U23)&lt;60,"INS",SUM(U22:U23)+T22)</f>
        <v>178</v>
      </c>
      <c r="W22" s="37"/>
      <c r="X22" s="38">
        <f>SUM(E22:Q22)+R22+(S22*3)</f>
        <v>95</v>
      </c>
      <c r="Y22" s="38" t="e">
        <f>(X22*3)+R22+(Q22*3)</f>
        <v>#VALUE!</v>
      </c>
      <c r="Z22" s="37"/>
      <c r="AA22" s="7">
        <f>SUM(E22:Q22,S22)-R22</f>
        <v>95</v>
      </c>
      <c r="AB22" s="82">
        <f>SUM(E22:G22)</f>
        <v>34</v>
      </c>
      <c r="AC22" s="85">
        <f>SUM(I22:J22)</f>
        <v>15</v>
      </c>
    </row>
    <row r="23" spans="1:29" ht="15.75" customHeight="1" x14ac:dyDescent="0.25">
      <c r="A23" s="100"/>
      <c r="B23" s="92"/>
      <c r="C23" s="92"/>
      <c r="D23" s="10"/>
      <c r="E23" s="6">
        <v>14</v>
      </c>
      <c r="F23" s="5">
        <v>10</v>
      </c>
      <c r="G23" s="5" t="s">
        <v>32</v>
      </c>
      <c r="H23" s="5">
        <v>8</v>
      </c>
      <c r="I23" s="5" t="s">
        <v>32</v>
      </c>
      <c r="J23" s="5">
        <v>14</v>
      </c>
      <c r="K23" s="5">
        <v>11</v>
      </c>
      <c r="L23" s="5">
        <v>9</v>
      </c>
      <c r="M23" s="5">
        <v>10</v>
      </c>
      <c r="N23" s="5">
        <v>7</v>
      </c>
      <c r="O23" s="5" t="s">
        <v>32</v>
      </c>
      <c r="P23" s="5" t="s">
        <v>32</v>
      </c>
      <c r="Q23" s="5" t="s">
        <v>32</v>
      </c>
      <c r="R23" s="5"/>
      <c r="S23" s="5"/>
      <c r="T23" s="97"/>
      <c r="U23" s="7">
        <f>IF(AA23&lt;60,IF(AA23=0,"NC","INS"),AA23)</f>
        <v>83</v>
      </c>
      <c r="V23" s="99"/>
      <c r="W23" s="37"/>
      <c r="X23" s="38"/>
      <c r="Y23" s="38"/>
      <c r="Z23" s="37"/>
      <c r="AA23" s="7">
        <f>SUM(E23:Q23,S23)-R23</f>
        <v>83</v>
      </c>
      <c r="AB23" s="83">
        <f t="shared" si="2"/>
        <v>24</v>
      </c>
      <c r="AC23" s="86">
        <f>SUM(I23:J23)</f>
        <v>14</v>
      </c>
    </row>
    <row r="24" spans="1:29" ht="14.25" customHeight="1" thickBot="1" x14ac:dyDescent="0.3">
      <c r="A24" s="27"/>
      <c r="B24" s="28"/>
      <c r="C24" s="28"/>
      <c r="D24" s="12" t="s">
        <v>17</v>
      </c>
      <c r="E24" s="13">
        <f t="shared" ref="E24:T24" si="8">SUM(E22:E23)</f>
        <v>34</v>
      </c>
      <c r="F24" s="13">
        <f t="shared" si="8"/>
        <v>24</v>
      </c>
      <c r="G24" s="13">
        <f t="shared" si="8"/>
        <v>0</v>
      </c>
      <c r="H24" s="13">
        <f t="shared" si="8"/>
        <v>18</v>
      </c>
      <c r="I24" s="13">
        <f t="shared" si="8"/>
        <v>0</v>
      </c>
      <c r="J24" s="13">
        <f t="shared" si="8"/>
        <v>29</v>
      </c>
      <c r="K24" s="13">
        <f t="shared" si="8"/>
        <v>20</v>
      </c>
      <c r="L24" s="13">
        <f t="shared" si="8"/>
        <v>20</v>
      </c>
      <c r="M24" s="13">
        <f t="shared" si="8"/>
        <v>19</v>
      </c>
      <c r="N24" s="13">
        <f t="shared" si="8"/>
        <v>14</v>
      </c>
      <c r="O24" s="13">
        <f t="shared" si="8"/>
        <v>0</v>
      </c>
      <c r="P24" s="13">
        <f t="shared" si="8"/>
        <v>0</v>
      </c>
      <c r="Q24" s="13">
        <f t="shared" si="8"/>
        <v>0</v>
      </c>
      <c r="R24" s="13">
        <f t="shared" si="8"/>
        <v>0</v>
      </c>
      <c r="S24" s="13">
        <f t="shared" si="8"/>
        <v>0</v>
      </c>
      <c r="T24" s="14">
        <f t="shared" si="8"/>
        <v>0</v>
      </c>
      <c r="U24" s="11">
        <f>IF(SUM(U22:U23)&lt;60,"INS",SUM(U22:U23))</f>
        <v>178</v>
      </c>
      <c r="V24" s="15"/>
      <c r="W24" s="37"/>
      <c r="X24" s="38">
        <f t="shared" ref="X24:X31" si="9">SUM(E24:Q24)+R24+(S24*3)</f>
        <v>178</v>
      </c>
      <c r="Y24" s="38">
        <f t="shared" ref="Y24:Y31" si="10">(X24*3)+R24+(Q24*3)</f>
        <v>534</v>
      </c>
      <c r="Z24" s="37"/>
      <c r="AA24" s="40"/>
      <c r="AB24" s="84">
        <f t="shared" si="2"/>
        <v>58</v>
      </c>
      <c r="AC24" s="84"/>
    </row>
    <row r="25" spans="1:29" ht="15.75" customHeight="1" x14ac:dyDescent="0.25">
      <c r="A25" s="100" t="s">
        <v>62</v>
      </c>
      <c r="B25" s="92">
        <v>2352</v>
      </c>
      <c r="C25" s="92" t="s">
        <v>63</v>
      </c>
      <c r="D25" s="9"/>
      <c r="E25" s="2">
        <v>15</v>
      </c>
      <c r="F25" s="3" t="s">
        <v>32</v>
      </c>
      <c r="G25" s="3">
        <v>7</v>
      </c>
      <c r="H25" s="3">
        <v>7</v>
      </c>
      <c r="I25" s="3">
        <v>9</v>
      </c>
      <c r="J25" s="4">
        <v>12</v>
      </c>
      <c r="K25" s="3">
        <v>6</v>
      </c>
      <c r="L25" s="3">
        <v>8</v>
      </c>
      <c r="M25" s="3">
        <v>8</v>
      </c>
      <c r="N25" s="3">
        <v>9</v>
      </c>
      <c r="O25" s="3" t="s">
        <v>32</v>
      </c>
      <c r="P25" s="3" t="s">
        <v>32</v>
      </c>
      <c r="Q25" s="3" t="s">
        <v>32</v>
      </c>
      <c r="R25" s="3"/>
      <c r="S25" s="3"/>
      <c r="T25" s="96"/>
      <c r="U25" s="8">
        <f>IF(AA25&lt;60,IF(AA25=0,"NC","INS"),AA25)</f>
        <v>81</v>
      </c>
      <c r="V25" s="99">
        <f>IF(SUM(U25:U26)&lt;60,"INS",SUM(U25:U26)+T25)</f>
        <v>81</v>
      </c>
      <c r="W25" s="37"/>
      <c r="X25" s="38">
        <f t="shared" si="9"/>
        <v>81</v>
      </c>
      <c r="Y25" s="38" t="e">
        <f t="shared" si="10"/>
        <v>#VALUE!</v>
      </c>
      <c r="Z25" s="37"/>
      <c r="AA25" s="7">
        <f>SUM(E25:Q25,S25)-R25</f>
        <v>81</v>
      </c>
      <c r="AB25" s="82">
        <f>SUM(E25:G25)</f>
        <v>22</v>
      </c>
      <c r="AC25" s="85">
        <f>SUM(I25:J25)</f>
        <v>21</v>
      </c>
    </row>
    <row r="26" spans="1:29" ht="15.75" customHeight="1" x14ac:dyDescent="0.25">
      <c r="A26" s="100"/>
      <c r="B26" s="92"/>
      <c r="C26" s="92"/>
      <c r="D26" s="10"/>
      <c r="E26" s="6" t="s">
        <v>32</v>
      </c>
      <c r="F26" s="5" t="s">
        <v>32</v>
      </c>
      <c r="G26" s="5" t="s">
        <v>32</v>
      </c>
      <c r="H26" s="5" t="s">
        <v>32</v>
      </c>
      <c r="I26" s="5" t="s">
        <v>32</v>
      </c>
      <c r="J26" s="5" t="s">
        <v>32</v>
      </c>
      <c r="K26" s="5" t="s">
        <v>32</v>
      </c>
      <c r="L26" s="5" t="s">
        <v>32</v>
      </c>
      <c r="M26" s="5" t="s">
        <v>32</v>
      </c>
      <c r="N26" s="5" t="s">
        <v>32</v>
      </c>
      <c r="O26" s="5" t="s">
        <v>32</v>
      </c>
      <c r="P26" s="5" t="s">
        <v>32</v>
      </c>
      <c r="Q26" s="5" t="s">
        <v>32</v>
      </c>
      <c r="R26" s="5"/>
      <c r="S26" s="5"/>
      <c r="T26" s="97"/>
      <c r="U26" s="7" t="str">
        <f>IF(AA26&lt;60,IF(AA26=0,"NC","INS"),AA26)</f>
        <v>NC</v>
      </c>
      <c r="V26" s="99"/>
      <c r="W26" s="37"/>
      <c r="X26" s="38">
        <f t="shared" si="9"/>
        <v>0</v>
      </c>
      <c r="Y26" s="38" t="e">
        <f t="shared" si="10"/>
        <v>#VALUE!</v>
      </c>
      <c r="Z26" s="37"/>
      <c r="AA26" s="7">
        <f>SUM(E26:Q26,S26)-R26</f>
        <v>0</v>
      </c>
      <c r="AB26" s="83">
        <f t="shared" si="2"/>
        <v>0</v>
      </c>
      <c r="AC26" s="86">
        <f>SUM(I26:J26)</f>
        <v>0</v>
      </c>
    </row>
    <row r="27" spans="1:29" ht="14.25" customHeight="1" thickBot="1" x14ac:dyDescent="0.3">
      <c r="A27" s="27"/>
      <c r="B27" s="28"/>
      <c r="C27" s="28"/>
      <c r="D27" s="12" t="s">
        <v>17</v>
      </c>
      <c r="E27" s="13">
        <f t="shared" ref="E27:T27" si="11">SUM(E25:E26)</f>
        <v>15</v>
      </c>
      <c r="F27" s="13">
        <f t="shared" si="11"/>
        <v>0</v>
      </c>
      <c r="G27" s="13">
        <f t="shared" si="11"/>
        <v>7</v>
      </c>
      <c r="H27" s="13">
        <f t="shared" si="11"/>
        <v>7</v>
      </c>
      <c r="I27" s="13">
        <f t="shared" si="11"/>
        <v>9</v>
      </c>
      <c r="J27" s="13">
        <f t="shared" si="11"/>
        <v>12</v>
      </c>
      <c r="K27" s="13">
        <f t="shared" si="11"/>
        <v>6</v>
      </c>
      <c r="L27" s="13">
        <f t="shared" si="11"/>
        <v>8</v>
      </c>
      <c r="M27" s="13">
        <f t="shared" si="11"/>
        <v>8</v>
      </c>
      <c r="N27" s="13">
        <f t="shared" si="11"/>
        <v>9</v>
      </c>
      <c r="O27" s="13">
        <f t="shared" si="11"/>
        <v>0</v>
      </c>
      <c r="P27" s="13">
        <f t="shared" si="11"/>
        <v>0</v>
      </c>
      <c r="Q27" s="13">
        <f t="shared" si="11"/>
        <v>0</v>
      </c>
      <c r="R27" s="13">
        <f t="shared" si="11"/>
        <v>0</v>
      </c>
      <c r="S27" s="13">
        <f t="shared" si="11"/>
        <v>0</v>
      </c>
      <c r="T27" s="14">
        <f t="shared" si="11"/>
        <v>0</v>
      </c>
      <c r="U27" s="11">
        <f>IF(SUM(U25:U26)&lt;60,"INS",SUM(U25:U26))</f>
        <v>81</v>
      </c>
      <c r="V27" s="15"/>
      <c r="W27" s="37"/>
      <c r="X27" s="38">
        <f t="shared" si="9"/>
        <v>81</v>
      </c>
      <c r="Y27" s="38">
        <f t="shared" si="10"/>
        <v>243</v>
      </c>
      <c r="Z27" s="37"/>
      <c r="AA27" s="40"/>
      <c r="AB27" s="84">
        <f t="shared" si="2"/>
        <v>22</v>
      </c>
      <c r="AC27" s="84"/>
    </row>
    <row r="28" spans="1:29" ht="15.75" customHeight="1" x14ac:dyDescent="0.25">
      <c r="A28" s="100" t="s">
        <v>62</v>
      </c>
      <c r="B28" s="92">
        <v>2353</v>
      </c>
      <c r="C28" s="92" t="s">
        <v>63</v>
      </c>
      <c r="D28" s="9"/>
      <c r="E28" s="2">
        <v>12</v>
      </c>
      <c r="F28" s="3" t="s">
        <v>32</v>
      </c>
      <c r="G28" s="3" t="s">
        <v>32</v>
      </c>
      <c r="H28" s="3">
        <v>7</v>
      </c>
      <c r="I28" s="3" t="s">
        <v>32</v>
      </c>
      <c r="J28" s="4">
        <v>12</v>
      </c>
      <c r="K28" s="3">
        <v>9</v>
      </c>
      <c r="L28" s="3">
        <v>7</v>
      </c>
      <c r="M28" s="3">
        <v>6</v>
      </c>
      <c r="N28" s="3">
        <v>9</v>
      </c>
      <c r="O28" s="3" t="s">
        <v>32</v>
      </c>
      <c r="P28" s="3" t="s">
        <v>32</v>
      </c>
      <c r="Q28" s="3" t="s">
        <v>32</v>
      </c>
      <c r="R28" s="3"/>
      <c r="S28" s="3"/>
      <c r="T28" s="96"/>
      <c r="U28" s="8">
        <f>IF(AA28&lt;60,IF(AA28=0,"NC","INS"),AA28)</f>
        <v>62</v>
      </c>
      <c r="V28" s="99">
        <f>IF(SUM(U28:U29)&lt;60,"INS",SUM(U28:U29)+T28)</f>
        <v>140</v>
      </c>
      <c r="W28" s="37"/>
      <c r="X28" s="38">
        <f t="shared" si="9"/>
        <v>62</v>
      </c>
      <c r="Y28" s="38" t="e">
        <f t="shared" si="10"/>
        <v>#VALUE!</v>
      </c>
      <c r="Z28" s="37"/>
      <c r="AA28" s="7">
        <f>SUM(E28:Q28,S28)-R28</f>
        <v>62</v>
      </c>
      <c r="AB28" s="82">
        <f>SUM(E28:G28)</f>
        <v>12</v>
      </c>
      <c r="AC28" s="85">
        <f>SUM(I28:J28)</f>
        <v>12</v>
      </c>
    </row>
    <row r="29" spans="1:29" ht="15.75" customHeight="1" x14ac:dyDescent="0.25">
      <c r="A29" s="100"/>
      <c r="B29" s="92"/>
      <c r="C29" s="92"/>
      <c r="D29" s="10"/>
      <c r="E29" s="6">
        <v>14</v>
      </c>
      <c r="F29" s="5">
        <v>9</v>
      </c>
      <c r="G29" s="5">
        <v>6</v>
      </c>
      <c r="H29" s="5">
        <v>6</v>
      </c>
      <c r="I29" s="5">
        <v>9</v>
      </c>
      <c r="J29" s="5">
        <v>9</v>
      </c>
      <c r="K29" s="5">
        <v>7</v>
      </c>
      <c r="L29" s="5">
        <v>6</v>
      </c>
      <c r="M29" s="5">
        <v>6</v>
      </c>
      <c r="N29" s="5">
        <v>6</v>
      </c>
      <c r="O29" s="5" t="s">
        <v>32</v>
      </c>
      <c r="P29" s="5" t="s">
        <v>32</v>
      </c>
      <c r="Q29" s="5" t="s">
        <v>32</v>
      </c>
      <c r="R29" s="5"/>
      <c r="S29" s="5"/>
      <c r="T29" s="97"/>
      <c r="U29" s="7">
        <f>IF(AA29&lt;60,IF(AA29=0,"NC","INS"),AA29)</f>
        <v>78</v>
      </c>
      <c r="V29" s="99"/>
      <c r="W29" s="37"/>
      <c r="X29" s="38">
        <f t="shared" si="9"/>
        <v>78</v>
      </c>
      <c r="Y29" s="38" t="e">
        <f t="shared" si="10"/>
        <v>#VALUE!</v>
      </c>
      <c r="Z29" s="37"/>
      <c r="AA29" s="7">
        <f>SUM(E29:Q29,S29)-R29</f>
        <v>78</v>
      </c>
      <c r="AB29" s="83">
        <f t="shared" si="2"/>
        <v>29</v>
      </c>
      <c r="AC29" s="86">
        <f>SUM(I29:J29)</f>
        <v>18</v>
      </c>
    </row>
    <row r="30" spans="1:29" ht="14.25" customHeight="1" thickBot="1" x14ac:dyDescent="0.3">
      <c r="A30" s="27"/>
      <c r="B30" s="28"/>
      <c r="C30" s="28"/>
      <c r="D30" s="12" t="s">
        <v>17</v>
      </c>
      <c r="E30" s="13">
        <f t="shared" ref="E30:T30" si="12">SUM(E28:E29)</f>
        <v>26</v>
      </c>
      <c r="F30" s="13">
        <f t="shared" si="12"/>
        <v>9</v>
      </c>
      <c r="G30" s="13">
        <f t="shared" si="12"/>
        <v>6</v>
      </c>
      <c r="H30" s="13">
        <f t="shared" si="12"/>
        <v>13</v>
      </c>
      <c r="I30" s="13">
        <f t="shared" si="12"/>
        <v>9</v>
      </c>
      <c r="J30" s="13">
        <f t="shared" si="12"/>
        <v>21</v>
      </c>
      <c r="K30" s="13">
        <f t="shared" si="12"/>
        <v>16</v>
      </c>
      <c r="L30" s="13">
        <f t="shared" si="12"/>
        <v>13</v>
      </c>
      <c r="M30" s="13">
        <f t="shared" si="12"/>
        <v>12</v>
      </c>
      <c r="N30" s="13">
        <f t="shared" si="12"/>
        <v>15</v>
      </c>
      <c r="O30" s="13">
        <f t="shared" si="12"/>
        <v>0</v>
      </c>
      <c r="P30" s="13">
        <f t="shared" si="12"/>
        <v>0</v>
      </c>
      <c r="Q30" s="13">
        <f t="shared" si="12"/>
        <v>0</v>
      </c>
      <c r="R30" s="13">
        <f t="shared" si="12"/>
        <v>0</v>
      </c>
      <c r="S30" s="13">
        <f t="shared" si="12"/>
        <v>0</v>
      </c>
      <c r="T30" s="14">
        <f t="shared" si="12"/>
        <v>0</v>
      </c>
      <c r="U30" s="11">
        <f>IF(SUM(U28:U29)&lt;60,"INS",SUM(U28:U29))</f>
        <v>140</v>
      </c>
      <c r="V30" s="15"/>
      <c r="W30" s="37"/>
      <c r="X30" s="38">
        <f t="shared" si="9"/>
        <v>140</v>
      </c>
      <c r="Y30" s="38">
        <f t="shared" si="10"/>
        <v>420</v>
      </c>
      <c r="Z30" s="37"/>
      <c r="AA30" s="40"/>
      <c r="AB30" s="84">
        <f t="shared" si="2"/>
        <v>41</v>
      </c>
      <c r="AC30" s="84"/>
    </row>
    <row r="31" spans="1:29" ht="15.75" customHeight="1" x14ac:dyDescent="0.25">
      <c r="A31" s="100" t="s">
        <v>58</v>
      </c>
      <c r="B31" s="92">
        <v>2354</v>
      </c>
      <c r="C31" s="92" t="s">
        <v>59</v>
      </c>
      <c r="D31" s="9"/>
      <c r="E31" s="2">
        <v>14</v>
      </c>
      <c r="F31" s="3">
        <v>9</v>
      </c>
      <c r="G31" s="3" t="s">
        <v>32</v>
      </c>
      <c r="H31" s="3">
        <v>7</v>
      </c>
      <c r="I31" s="3">
        <v>13</v>
      </c>
      <c r="J31" s="4">
        <v>12</v>
      </c>
      <c r="K31" s="3">
        <v>8</v>
      </c>
      <c r="L31" s="3">
        <v>10</v>
      </c>
      <c r="M31" s="3">
        <v>6</v>
      </c>
      <c r="N31" s="3">
        <v>6</v>
      </c>
      <c r="O31" s="3" t="s">
        <v>32</v>
      </c>
      <c r="P31" s="3" t="s">
        <v>32</v>
      </c>
      <c r="Q31" s="3" t="s">
        <v>32</v>
      </c>
      <c r="R31" s="3"/>
      <c r="S31" s="3"/>
      <c r="T31" s="96"/>
      <c r="U31" s="8">
        <f>IF(AA31&lt;60,IF(AA31=0,"NC","INS"),AA31)</f>
        <v>85</v>
      </c>
      <c r="V31" s="99">
        <f>IF(SUM(U31:U32)&lt;60,"INS",SUM(U31:U32)+T31)</f>
        <v>169</v>
      </c>
      <c r="W31" s="37"/>
      <c r="X31" s="38">
        <f t="shared" si="9"/>
        <v>85</v>
      </c>
      <c r="Y31" s="38" t="e">
        <f t="shared" si="10"/>
        <v>#VALUE!</v>
      </c>
      <c r="Z31" s="37"/>
      <c r="AA31" s="7">
        <f>SUM(E31:Q31,S31)-R31</f>
        <v>85</v>
      </c>
      <c r="AB31" s="82">
        <f>SUM(E31:G31)</f>
        <v>23</v>
      </c>
      <c r="AC31" s="85">
        <f>SUM(I31:J31)</f>
        <v>25</v>
      </c>
    </row>
    <row r="32" spans="1:29" ht="15.75" customHeight="1" x14ac:dyDescent="0.25">
      <c r="A32" s="100"/>
      <c r="B32" s="92"/>
      <c r="C32" s="92"/>
      <c r="D32" s="10"/>
      <c r="E32" s="6">
        <v>12</v>
      </c>
      <c r="F32" s="5" t="s">
        <v>32</v>
      </c>
      <c r="G32" s="5">
        <v>6</v>
      </c>
      <c r="H32" s="5">
        <v>8</v>
      </c>
      <c r="I32" s="5">
        <v>12</v>
      </c>
      <c r="J32" s="5">
        <v>13</v>
      </c>
      <c r="K32" s="5">
        <v>9</v>
      </c>
      <c r="L32" s="5">
        <v>9</v>
      </c>
      <c r="M32" s="5">
        <v>9</v>
      </c>
      <c r="N32" s="5">
        <v>6</v>
      </c>
      <c r="O32" s="5" t="s">
        <v>32</v>
      </c>
      <c r="P32" s="5" t="s">
        <v>32</v>
      </c>
      <c r="Q32" s="5" t="s">
        <v>32</v>
      </c>
      <c r="R32" s="5"/>
      <c r="S32" s="5"/>
      <c r="T32" s="97"/>
      <c r="U32" s="7">
        <f>IF(AA32&lt;60,IF(AA32=0,"NC","INS"),AA32)</f>
        <v>84</v>
      </c>
      <c r="V32" s="99"/>
      <c r="W32" s="37"/>
      <c r="X32" s="38"/>
      <c r="Y32" s="38"/>
      <c r="Z32" s="37"/>
      <c r="AA32" s="7">
        <f>SUM(E32:Q32,S32)-R32</f>
        <v>84</v>
      </c>
      <c r="AB32" s="83">
        <f t="shared" si="2"/>
        <v>18</v>
      </c>
      <c r="AC32" s="86">
        <f>SUM(I32:J32)</f>
        <v>25</v>
      </c>
    </row>
    <row r="33" spans="1:29" ht="14.25" customHeight="1" thickBot="1" x14ac:dyDescent="0.3">
      <c r="A33" s="27"/>
      <c r="B33" s="28"/>
      <c r="C33" s="28"/>
      <c r="D33" s="12" t="s">
        <v>17</v>
      </c>
      <c r="E33" s="13">
        <f t="shared" ref="E33:T33" si="13">SUM(E31:E32)</f>
        <v>26</v>
      </c>
      <c r="F33" s="13">
        <f t="shared" si="13"/>
        <v>9</v>
      </c>
      <c r="G33" s="13">
        <f t="shared" si="13"/>
        <v>6</v>
      </c>
      <c r="H33" s="13">
        <f t="shared" si="13"/>
        <v>15</v>
      </c>
      <c r="I33" s="13">
        <f t="shared" si="13"/>
        <v>25</v>
      </c>
      <c r="J33" s="13">
        <f t="shared" si="13"/>
        <v>25</v>
      </c>
      <c r="K33" s="13">
        <f t="shared" si="13"/>
        <v>17</v>
      </c>
      <c r="L33" s="13">
        <f t="shared" si="13"/>
        <v>19</v>
      </c>
      <c r="M33" s="13">
        <f t="shared" si="13"/>
        <v>15</v>
      </c>
      <c r="N33" s="13">
        <f t="shared" si="13"/>
        <v>12</v>
      </c>
      <c r="O33" s="13">
        <f t="shared" si="13"/>
        <v>0</v>
      </c>
      <c r="P33" s="13">
        <f t="shared" si="13"/>
        <v>0</v>
      </c>
      <c r="Q33" s="13">
        <f t="shared" si="13"/>
        <v>0</v>
      </c>
      <c r="R33" s="13">
        <f t="shared" si="13"/>
        <v>0</v>
      </c>
      <c r="S33" s="13">
        <f t="shared" si="13"/>
        <v>0</v>
      </c>
      <c r="T33" s="14">
        <f t="shared" si="13"/>
        <v>0</v>
      </c>
      <c r="U33" s="11">
        <f>IF(SUM(U31:U32)&lt;60,"INS",SUM(U31:U32))</f>
        <v>169</v>
      </c>
      <c r="V33" s="15"/>
      <c r="W33" s="37"/>
      <c r="X33" s="38">
        <f>SUM(E33:Q33)+R33+(S33*3)</f>
        <v>169</v>
      </c>
      <c r="Y33" s="38">
        <f>(X33*3)+R33+(Q33*3)</f>
        <v>507</v>
      </c>
      <c r="Z33" s="37"/>
      <c r="AA33" s="40"/>
      <c r="AB33" s="84">
        <f t="shared" si="2"/>
        <v>41</v>
      </c>
      <c r="AC33" s="84"/>
    </row>
    <row r="34" spans="1:29" ht="15.75" customHeight="1" x14ac:dyDescent="0.25">
      <c r="A34" s="100" t="s">
        <v>58</v>
      </c>
      <c r="B34" s="92">
        <v>2355</v>
      </c>
      <c r="C34" s="92" t="s">
        <v>59</v>
      </c>
      <c r="D34" s="9"/>
      <c r="E34" s="2">
        <v>14</v>
      </c>
      <c r="F34" s="3">
        <v>9</v>
      </c>
      <c r="G34" s="3">
        <v>6</v>
      </c>
      <c r="H34" s="3">
        <v>8</v>
      </c>
      <c r="I34" s="3">
        <v>10</v>
      </c>
      <c r="J34" s="4">
        <v>13</v>
      </c>
      <c r="K34" s="3">
        <v>9</v>
      </c>
      <c r="L34" s="3">
        <v>9</v>
      </c>
      <c r="M34" s="3">
        <v>6</v>
      </c>
      <c r="N34" s="3">
        <v>6</v>
      </c>
      <c r="O34" s="3" t="s">
        <v>32</v>
      </c>
      <c r="P34" s="3" t="s">
        <v>32</v>
      </c>
      <c r="Q34" s="3" t="s">
        <v>32</v>
      </c>
      <c r="R34" s="3"/>
      <c r="S34" s="3"/>
      <c r="T34" s="96"/>
      <c r="U34" s="8">
        <f>IF(AA34&lt;60,IF(AA34=0,"NC","INS"),AA34)</f>
        <v>90</v>
      </c>
      <c r="V34" s="99">
        <f>IF(SUM(U34:U35)&lt;60,"INS",SUM(U34:U35)+T34)</f>
        <v>175</v>
      </c>
      <c r="W34" s="37"/>
      <c r="X34" s="38">
        <f>SUM(E34:Q34)+R34+(S34*3)</f>
        <v>90</v>
      </c>
      <c r="Y34" s="38" t="e">
        <f>(X34*3)+R34+(Q34*3)</f>
        <v>#VALUE!</v>
      </c>
      <c r="Z34" s="37"/>
      <c r="AA34" s="7">
        <f>SUM(E34:Q34,S34)-R34</f>
        <v>90</v>
      </c>
      <c r="AB34" s="82">
        <f>SUM(E34:G34)</f>
        <v>29</v>
      </c>
      <c r="AC34" s="85">
        <f>SUM(I34:J34)</f>
        <v>23</v>
      </c>
    </row>
    <row r="35" spans="1:29" ht="15.75" customHeight="1" x14ac:dyDescent="0.25">
      <c r="A35" s="100"/>
      <c r="B35" s="92"/>
      <c r="C35" s="92"/>
      <c r="D35" s="10"/>
      <c r="E35" s="6" t="s">
        <v>32</v>
      </c>
      <c r="F35" s="5">
        <v>9</v>
      </c>
      <c r="G35" s="5">
        <v>7</v>
      </c>
      <c r="H35" s="5">
        <v>8</v>
      </c>
      <c r="I35" s="5">
        <v>12</v>
      </c>
      <c r="J35" s="5">
        <v>15</v>
      </c>
      <c r="K35" s="5">
        <v>8</v>
      </c>
      <c r="L35" s="5">
        <v>11</v>
      </c>
      <c r="M35" s="5">
        <v>6</v>
      </c>
      <c r="N35" s="5">
        <v>9</v>
      </c>
      <c r="O35" s="5" t="s">
        <v>32</v>
      </c>
      <c r="P35" s="5" t="s">
        <v>32</v>
      </c>
      <c r="Q35" s="5" t="s">
        <v>32</v>
      </c>
      <c r="R35" s="5"/>
      <c r="S35" s="5"/>
      <c r="T35" s="97"/>
      <c r="U35" s="7">
        <f>IF(AA35&lt;60,IF(AA35=0,"NC","INS"),AA35)</f>
        <v>85</v>
      </c>
      <c r="V35" s="99"/>
      <c r="W35" s="37"/>
      <c r="X35" s="38">
        <f>SUM(E35:Q35)+R35+(S35*3)</f>
        <v>85</v>
      </c>
      <c r="Y35" s="38" t="e">
        <f>(X35*3)+R35+(Q35*3)</f>
        <v>#VALUE!</v>
      </c>
      <c r="Z35" s="37"/>
      <c r="AA35" s="7">
        <f>SUM(E35:Q35,S35)-R35</f>
        <v>85</v>
      </c>
      <c r="AB35" s="83">
        <f t="shared" si="2"/>
        <v>16</v>
      </c>
      <c r="AC35" s="86">
        <f>SUM(I35:J35)</f>
        <v>27</v>
      </c>
    </row>
    <row r="36" spans="1:29" ht="14.25" customHeight="1" thickBot="1" x14ac:dyDescent="0.3">
      <c r="A36" s="27"/>
      <c r="B36" s="28"/>
      <c r="C36" s="28"/>
      <c r="D36" s="12" t="s">
        <v>17</v>
      </c>
      <c r="E36" s="13">
        <f t="shared" ref="E36:T36" si="14">SUM(E34:E35)</f>
        <v>14</v>
      </c>
      <c r="F36" s="13">
        <f t="shared" si="14"/>
        <v>18</v>
      </c>
      <c r="G36" s="13">
        <f t="shared" si="14"/>
        <v>13</v>
      </c>
      <c r="H36" s="13">
        <f t="shared" si="14"/>
        <v>16</v>
      </c>
      <c r="I36" s="13">
        <f t="shared" si="14"/>
        <v>22</v>
      </c>
      <c r="J36" s="13">
        <f t="shared" si="14"/>
        <v>28</v>
      </c>
      <c r="K36" s="13">
        <f t="shared" si="14"/>
        <v>17</v>
      </c>
      <c r="L36" s="13">
        <f t="shared" si="14"/>
        <v>20</v>
      </c>
      <c r="M36" s="13">
        <f t="shared" si="14"/>
        <v>12</v>
      </c>
      <c r="N36" s="13">
        <f t="shared" si="14"/>
        <v>15</v>
      </c>
      <c r="O36" s="13">
        <f t="shared" si="14"/>
        <v>0</v>
      </c>
      <c r="P36" s="13">
        <f t="shared" si="14"/>
        <v>0</v>
      </c>
      <c r="Q36" s="13">
        <f t="shared" si="14"/>
        <v>0</v>
      </c>
      <c r="R36" s="13">
        <f t="shared" si="14"/>
        <v>0</v>
      </c>
      <c r="S36" s="31">
        <f t="shared" si="14"/>
        <v>0</v>
      </c>
      <c r="T36" s="14">
        <f t="shared" si="14"/>
        <v>0</v>
      </c>
      <c r="U36" s="11">
        <f>IF(SUM(U34:U35)&lt;60,"INS",SUM(U34:U35))</f>
        <v>175</v>
      </c>
      <c r="V36" s="15"/>
      <c r="W36" s="37"/>
      <c r="X36" s="38">
        <f>SUM(E36:Q36)+R36+(S36*3)</f>
        <v>175</v>
      </c>
      <c r="Y36" s="38">
        <f>(X36*3)+R36+(Q36*3)</f>
        <v>525</v>
      </c>
      <c r="Z36" s="37"/>
      <c r="AA36" s="40"/>
      <c r="AB36" s="84">
        <f t="shared" si="2"/>
        <v>45</v>
      </c>
      <c r="AC36" s="84"/>
    </row>
    <row r="37" spans="1:29" ht="15.75" customHeight="1" x14ac:dyDescent="0.25">
      <c r="A37" s="100" t="s">
        <v>54</v>
      </c>
      <c r="B37" s="92">
        <v>2356</v>
      </c>
      <c r="C37" s="92" t="s">
        <v>55</v>
      </c>
      <c r="D37" s="9"/>
      <c r="E37" s="2" t="s">
        <v>32</v>
      </c>
      <c r="F37" s="3" t="s">
        <v>32</v>
      </c>
      <c r="G37" s="3" t="s">
        <v>32</v>
      </c>
      <c r="H37" s="3">
        <v>8</v>
      </c>
      <c r="I37" s="3">
        <v>15</v>
      </c>
      <c r="J37" s="4">
        <v>14</v>
      </c>
      <c r="K37" s="3">
        <v>10</v>
      </c>
      <c r="L37" s="3">
        <v>12</v>
      </c>
      <c r="M37" s="3">
        <v>9</v>
      </c>
      <c r="N37" s="3">
        <v>8</v>
      </c>
      <c r="O37" s="3" t="s">
        <v>32</v>
      </c>
      <c r="P37" s="3" t="s">
        <v>32</v>
      </c>
      <c r="Q37" s="3" t="s">
        <v>32</v>
      </c>
      <c r="R37" s="3"/>
      <c r="S37" s="3"/>
      <c r="T37" s="96"/>
      <c r="U37" s="8">
        <f>IF(AA37&lt;60,IF(AA37=0,"NC","INS"),AA37)</f>
        <v>76</v>
      </c>
      <c r="V37" s="99">
        <f>IF(SUM(U37:U38)&lt;60,"INS",SUM(U37:U38)+T37)</f>
        <v>160</v>
      </c>
      <c r="W37" s="37"/>
      <c r="X37" s="38">
        <f>SUM(E37:Q37)+R37+(S37*3)</f>
        <v>76</v>
      </c>
      <c r="Y37" s="38" t="e">
        <f>(X37*3)+R37+(Q37*3)</f>
        <v>#VALUE!</v>
      </c>
      <c r="Z37" s="37"/>
      <c r="AA37" s="7">
        <f>SUM(E37:Q37,S37)-R37</f>
        <v>76</v>
      </c>
      <c r="AB37" s="82">
        <f>SUM(E37:G37)</f>
        <v>0</v>
      </c>
      <c r="AC37" s="85">
        <f>SUM(I37:J37)</f>
        <v>29</v>
      </c>
    </row>
    <row r="38" spans="1:29" ht="15.75" customHeight="1" x14ac:dyDescent="0.25">
      <c r="A38" s="100"/>
      <c r="B38" s="92"/>
      <c r="C38" s="92"/>
      <c r="D38" s="10"/>
      <c r="E38" s="6">
        <v>12</v>
      </c>
      <c r="F38" s="5" t="s">
        <v>32</v>
      </c>
      <c r="G38" s="5" t="s">
        <v>32</v>
      </c>
      <c r="H38" s="5">
        <v>9</v>
      </c>
      <c r="I38" s="5">
        <v>13</v>
      </c>
      <c r="J38" s="5">
        <v>12</v>
      </c>
      <c r="K38" s="5">
        <v>9</v>
      </c>
      <c r="L38" s="5">
        <v>12</v>
      </c>
      <c r="M38" s="5">
        <v>9</v>
      </c>
      <c r="N38" s="5">
        <v>9</v>
      </c>
      <c r="O38" s="5" t="s">
        <v>32</v>
      </c>
      <c r="P38" s="5" t="s">
        <v>32</v>
      </c>
      <c r="Q38" s="5" t="s">
        <v>32</v>
      </c>
      <c r="R38" s="5">
        <v>1</v>
      </c>
      <c r="S38" s="5"/>
      <c r="T38" s="97"/>
      <c r="U38" s="7">
        <f>IF(AA38&lt;60,IF(AA38=0,"NC","INS"),AA38)</f>
        <v>84</v>
      </c>
      <c r="V38" s="99"/>
      <c r="W38" s="37"/>
      <c r="X38" s="38"/>
      <c r="Y38" s="38"/>
      <c r="Z38" s="37"/>
      <c r="AA38" s="7">
        <f>SUM(E38:Q38,S38)-R38</f>
        <v>84</v>
      </c>
      <c r="AB38" s="83">
        <f t="shared" si="2"/>
        <v>12</v>
      </c>
      <c r="AC38" s="86">
        <f>SUM(I38:J38)</f>
        <v>25</v>
      </c>
    </row>
    <row r="39" spans="1:29" ht="14.25" customHeight="1" thickBot="1" x14ac:dyDescent="0.3">
      <c r="A39" s="27"/>
      <c r="B39" s="28"/>
      <c r="C39" s="28"/>
      <c r="D39" s="12" t="s">
        <v>17</v>
      </c>
      <c r="E39" s="13">
        <f t="shared" ref="E39:T39" si="15">SUM(E37:E38)</f>
        <v>12</v>
      </c>
      <c r="F39" s="13">
        <f t="shared" si="15"/>
        <v>0</v>
      </c>
      <c r="G39" s="13">
        <f t="shared" si="15"/>
        <v>0</v>
      </c>
      <c r="H39" s="13">
        <f t="shared" si="15"/>
        <v>17</v>
      </c>
      <c r="I39" s="13">
        <f t="shared" si="15"/>
        <v>28</v>
      </c>
      <c r="J39" s="13">
        <f t="shared" si="15"/>
        <v>26</v>
      </c>
      <c r="K39" s="13">
        <f t="shared" si="15"/>
        <v>19</v>
      </c>
      <c r="L39" s="13">
        <f t="shared" si="15"/>
        <v>24</v>
      </c>
      <c r="M39" s="13">
        <f t="shared" si="15"/>
        <v>18</v>
      </c>
      <c r="N39" s="13">
        <f t="shared" si="15"/>
        <v>17</v>
      </c>
      <c r="O39" s="13">
        <f t="shared" si="15"/>
        <v>0</v>
      </c>
      <c r="P39" s="13">
        <f t="shared" si="15"/>
        <v>0</v>
      </c>
      <c r="Q39" s="13">
        <f t="shared" si="15"/>
        <v>0</v>
      </c>
      <c r="R39" s="13">
        <f t="shared" si="15"/>
        <v>1</v>
      </c>
      <c r="S39" s="13">
        <f t="shared" si="15"/>
        <v>0</v>
      </c>
      <c r="T39" s="14">
        <f t="shared" si="15"/>
        <v>0</v>
      </c>
      <c r="U39" s="11">
        <f>IF(SUM(U37:U38)&lt;60,"INS",SUM(U37:U38))</f>
        <v>160</v>
      </c>
      <c r="V39" s="15"/>
      <c r="W39" s="37"/>
      <c r="X39" s="38">
        <f>SUM(E39:Q39)+R39+(S39*3)</f>
        <v>162</v>
      </c>
      <c r="Y39" s="38">
        <f>(X39*3)+R39+(Q39*3)</f>
        <v>487</v>
      </c>
      <c r="Z39" s="37"/>
      <c r="AA39" s="40"/>
      <c r="AB39" s="84">
        <f t="shared" si="2"/>
        <v>12</v>
      </c>
      <c r="AC39" s="84"/>
    </row>
    <row r="40" spans="1:29" ht="15.75" customHeight="1" x14ac:dyDescent="0.25">
      <c r="A40" s="100" t="s">
        <v>20</v>
      </c>
      <c r="B40" s="92">
        <v>2357</v>
      </c>
      <c r="C40" s="92" t="s">
        <v>28</v>
      </c>
      <c r="D40" s="9"/>
      <c r="E40" s="2" t="s">
        <v>32</v>
      </c>
      <c r="F40" s="3" t="s">
        <v>32</v>
      </c>
      <c r="G40" s="3" t="s">
        <v>32</v>
      </c>
      <c r="H40" s="3">
        <v>6</v>
      </c>
      <c r="I40" s="3" t="s">
        <v>32</v>
      </c>
      <c r="J40" s="4">
        <v>9</v>
      </c>
      <c r="K40" s="3" t="s">
        <v>32</v>
      </c>
      <c r="L40" s="3">
        <v>6</v>
      </c>
      <c r="M40" s="3" t="s">
        <v>32</v>
      </c>
      <c r="N40" s="3" t="s">
        <v>32</v>
      </c>
      <c r="O40" s="3" t="s">
        <v>32</v>
      </c>
      <c r="P40" s="3" t="s">
        <v>32</v>
      </c>
      <c r="Q40" s="3" t="s">
        <v>32</v>
      </c>
      <c r="R40" s="3"/>
      <c r="S40" s="3"/>
      <c r="T40" s="96"/>
      <c r="U40" s="8">
        <f>IF(AA40&lt;20,IF(AA40=0,"NC","INS"),AA40)</f>
        <v>21</v>
      </c>
      <c r="V40" s="99">
        <f>IF(SUM(U40:U41)&lt;30,"INS",SUM(U40:U41)+T40)</f>
        <v>106</v>
      </c>
      <c r="W40" s="37"/>
      <c r="X40" s="38">
        <f>SUM(E40:Q40)+R40+(S40*3)</f>
        <v>21</v>
      </c>
      <c r="Y40" s="38" t="e">
        <f>(X40*3)+R40+(Q40*3)</f>
        <v>#VALUE!</v>
      </c>
      <c r="Z40" s="37"/>
      <c r="AA40" s="7">
        <f>SUM(E40:Q40,S40)-R40</f>
        <v>21</v>
      </c>
      <c r="AB40" s="82">
        <f>SUM(E40:G40)</f>
        <v>0</v>
      </c>
      <c r="AC40" s="85">
        <f>SUM(I40:J40)</f>
        <v>9</v>
      </c>
    </row>
    <row r="41" spans="1:29" ht="15.75" customHeight="1" x14ac:dyDescent="0.25">
      <c r="A41" s="100"/>
      <c r="B41" s="92"/>
      <c r="C41" s="92"/>
      <c r="D41" s="10"/>
      <c r="E41" s="6">
        <v>12</v>
      </c>
      <c r="F41" s="5" t="s">
        <v>32</v>
      </c>
      <c r="G41" s="5" t="s">
        <v>32</v>
      </c>
      <c r="H41" s="5">
        <v>9</v>
      </c>
      <c r="I41" s="5">
        <v>13</v>
      </c>
      <c r="J41" s="5">
        <v>12</v>
      </c>
      <c r="K41" s="5">
        <v>9</v>
      </c>
      <c r="L41" s="5">
        <v>12</v>
      </c>
      <c r="M41" s="5">
        <v>9</v>
      </c>
      <c r="N41" s="5">
        <v>9</v>
      </c>
      <c r="O41" s="5" t="s">
        <v>32</v>
      </c>
      <c r="P41" s="5" t="s">
        <v>32</v>
      </c>
      <c r="Q41" s="5" t="s">
        <v>32</v>
      </c>
      <c r="R41" s="5"/>
      <c r="S41" s="5"/>
      <c r="T41" s="97"/>
      <c r="U41" s="7">
        <f>IF(AA41&lt;60,IF(AA41=0,"NC","INS"),AA41)</f>
        <v>85</v>
      </c>
      <c r="V41" s="99"/>
      <c r="W41" s="37"/>
      <c r="X41" s="38"/>
      <c r="Y41" s="38"/>
      <c r="Z41" s="37"/>
      <c r="AA41" s="7">
        <f>SUM(E41:Q41,S41)-R41</f>
        <v>85</v>
      </c>
      <c r="AB41" s="83">
        <f t="shared" si="2"/>
        <v>12</v>
      </c>
      <c r="AC41" s="86">
        <f>SUM(I41:J41)</f>
        <v>25</v>
      </c>
    </row>
    <row r="42" spans="1:29" ht="14.25" customHeight="1" thickBot="1" x14ac:dyDescent="0.3">
      <c r="A42" s="27"/>
      <c r="B42" s="28"/>
      <c r="C42" s="28"/>
      <c r="D42" s="12" t="s">
        <v>17</v>
      </c>
      <c r="E42" s="13">
        <f t="shared" ref="E42:T42" si="16">SUM(E40:E41)</f>
        <v>12</v>
      </c>
      <c r="F42" s="13">
        <f t="shared" si="16"/>
        <v>0</v>
      </c>
      <c r="G42" s="13">
        <f t="shared" si="16"/>
        <v>0</v>
      </c>
      <c r="H42" s="13">
        <f t="shared" si="16"/>
        <v>15</v>
      </c>
      <c r="I42" s="13">
        <f t="shared" si="16"/>
        <v>13</v>
      </c>
      <c r="J42" s="13">
        <f t="shared" si="16"/>
        <v>21</v>
      </c>
      <c r="K42" s="13">
        <f t="shared" si="16"/>
        <v>9</v>
      </c>
      <c r="L42" s="13">
        <f t="shared" si="16"/>
        <v>18</v>
      </c>
      <c r="M42" s="13">
        <f t="shared" si="16"/>
        <v>9</v>
      </c>
      <c r="N42" s="13">
        <f t="shared" si="16"/>
        <v>9</v>
      </c>
      <c r="O42" s="13">
        <f t="shared" si="16"/>
        <v>0</v>
      </c>
      <c r="P42" s="13">
        <f t="shared" si="16"/>
        <v>0</v>
      </c>
      <c r="Q42" s="13">
        <f t="shared" si="16"/>
        <v>0</v>
      </c>
      <c r="R42" s="13">
        <f t="shared" si="16"/>
        <v>0</v>
      </c>
      <c r="S42" s="13">
        <f t="shared" si="16"/>
        <v>0</v>
      </c>
      <c r="T42" s="14">
        <f t="shared" si="16"/>
        <v>0</v>
      </c>
      <c r="U42" s="11">
        <f>IF(SUM(U40:U41)&lt;60,"INS",SUM(U40:U41))</f>
        <v>106</v>
      </c>
      <c r="V42" s="15"/>
      <c r="W42" s="37"/>
      <c r="X42" s="38">
        <f>SUM(E42:Q42)+R42+(S42*3)</f>
        <v>106</v>
      </c>
      <c r="Y42" s="38">
        <f>(X42*3)+R42+(Q42*3)</f>
        <v>318</v>
      </c>
      <c r="Z42" s="37"/>
      <c r="AA42" s="40"/>
      <c r="AB42" s="84">
        <f t="shared" si="2"/>
        <v>12</v>
      </c>
      <c r="AC42" s="84"/>
    </row>
    <row r="43" spans="1:29" ht="15.75" customHeight="1" x14ac:dyDescent="0.25">
      <c r="A43" s="100" t="s">
        <v>21</v>
      </c>
      <c r="B43" s="92">
        <v>2358</v>
      </c>
      <c r="C43" s="92" t="s">
        <v>34</v>
      </c>
      <c r="D43" s="9"/>
      <c r="E43" s="2">
        <v>12</v>
      </c>
      <c r="F43" s="3">
        <v>9</v>
      </c>
      <c r="G43" s="3">
        <v>9</v>
      </c>
      <c r="H43" s="3">
        <v>9</v>
      </c>
      <c r="I43" s="3">
        <v>9</v>
      </c>
      <c r="J43" s="4">
        <v>13</v>
      </c>
      <c r="K43" s="3">
        <v>8</v>
      </c>
      <c r="L43" s="3">
        <v>9</v>
      </c>
      <c r="M43" s="3">
        <v>10</v>
      </c>
      <c r="N43" s="3">
        <v>6</v>
      </c>
      <c r="O43" s="3" t="s">
        <v>32</v>
      </c>
      <c r="P43" s="3" t="s">
        <v>32</v>
      </c>
      <c r="Q43" s="3" t="s">
        <v>32</v>
      </c>
      <c r="R43" s="3"/>
      <c r="S43" s="3"/>
      <c r="T43" s="96"/>
      <c r="U43" s="8">
        <f>IF(AA43&lt;60,IF(AA43=0,"NC","INS"),AA43)</f>
        <v>94</v>
      </c>
      <c r="V43" s="99">
        <f>IF(SUM(U43:U44)&lt;60,"INS",SUM(U43:U44)+T43)</f>
        <v>94</v>
      </c>
      <c r="W43" s="37"/>
      <c r="X43" s="38">
        <f>SUM(E43:Q43)+R43+(S43*3)</f>
        <v>94</v>
      </c>
      <c r="Y43" s="38" t="e">
        <f>(X43*3)+R43+(Q43*3)</f>
        <v>#VALUE!</v>
      </c>
      <c r="Z43" s="37"/>
      <c r="AA43" s="7">
        <f>SUM(E43:Q43,S43)-R43</f>
        <v>94</v>
      </c>
      <c r="AB43" s="82">
        <f>SUM(E43:G43)</f>
        <v>30</v>
      </c>
      <c r="AC43" s="85">
        <f>SUM(I43:J43)</f>
        <v>22</v>
      </c>
    </row>
    <row r="44" spans="1:29" ht="15.75" customHeight="1" x14ac:dyDescent="0.25">
      <c r="A44" s="100"/>
      <c r="B44" s="92"/>
      <c r="C44" s="92"/>
      <c r="D44" s="10"/>
      <c r="E44" s="6" t="s">
        <v>32</v>
      </c>
      <c r="F44" s="5" t="s">
        <v>32</v>
      </c>
      <c r="G44" s="5" t="s">
        <v>32</v>
      </c>
      <c r="H44" s="5" t="s">
        <v>32</v>
      </c>
      <c r="I44" s="5" t="s">
        <v>32</v>
      </c>
      <c r="J44" s="5" t="s">
        <v>32</v>
      </c>
      <c r="K44" s="5" t="s">
        <v>32</v>
      </c>
      <c r="L44" s="5" t="s">
        <v>32</v>
      </c>
      <c r="M44" s="5" t="s">
        <v>32</v>
      </c>
      <c r="N44" s="5" t="s">
        <v>32</v>
      </c>
      <c r="O44" s="5" t="s">
        <v>32</v>
      </c>
      <c r="P44" s="5" t="s">
        <v>32</v>
      </c>
      <c r="Q44" s="5" t="s">
        <v>32</v>
      </c>
      <c r="R44" s="5"/>
      <c r="S44" s="5"/>
      <c r="T44" s="97"/>
      <c r="U44" s="7" t="str">
        <f>IF(AA44&lt;60,IF(AA44=0,"NC","INS"),AA44)</f>
        <v>NC</v>
      </c>
      <c r="V44" s="99"/>
      <c r="W44" s="37"/>
      <c r="X44" s="38"/>
      <c r="Y44" s="38"/>
      <c r="Z44" s="37"/>
      <c r="AA44" s="7">
        <f>SUM(E44:Q44,S44)-R44</f>
        <v>0</v>
      </c>
      <c r="AB44" s="83">
        <f t="shared" si="2"/>
        <v>0</v>
      </c>
      <c r="AC44" s="86">
        <f>SUM(I44:J44)</f>
        <v>0</v>
      </c>
    </row>
    <row r="45" spans="1:29" ht="14.25" customHeight="1" thickBot="1" x14ac:dyDescent="0.3">
      <c r="A45" s="27"/>
      <c r="B45" s="28"/>
      <c r="C45" s="28"/>
      <c r="D45" s="12" t="s">
        <v>17</v>
      </c>
      <c r="E45" s="13">
        <f t="shared" ref="E45:T45" si="17">SUM(E43:E44)</f>
        <v>12</v>
      </c>
      <c r="F45" s="13">
        <f t="shared" si="17"/>
        <v>9</v>
      </c>
      <c r="G45" s="13">
        <f t="shared" si="17"/>
        <v>9</v>
      </c>
      <c r="H45" s="13">
        <f t="shared" si="17"/>
        <v>9</v>
      </c>
      <c r="I45" s="13">
        <f t="shared" si="17"/>
        <v>9</v>
      </c>
      <c r="J45" s="13">
        <f t="shared" si="17"/>
        <v>13</v>
      </c>
      <c r="K45" s="13">
        <f t="shared" si="17"/>
        <v>8</v>
      </c>
      <c r="L45" s="13">
        <f t="shared" si="17"/>
        <v>9</v>
      </c>
      <c r="M45" s="13">
        <f t="shared" si="17"/>
        <v>10</v>
      </c>
      <c r="N45" s="13">
        <f t="shared" si="17"/>
        <v>6</v>
      </c>
      <c r="O45" s="13">
        <f t="shared" si="17"/>
        <v>0</v>
      </c>
      <c r="P45" s="13">
        <f t="shared" si="17"/>
        <v>0</v>
      </c>
      <c r="Q45" s="13">
        <f t="shared" si="17"/>
        <v>0</v>
      </c>
      <c r="R45" s="13">
        <f t="shared" si="17"/>
        <v>0</v>
      </c>
      <c r="S45" s="13">
        <f t="shared" si="17"/>
        <v>0</v>
      </c>
      <c r="T45" s="14">
        <f t="shared" si="17"/>
        <v>0</v>
      </c>
      <c r="U45" s="11">
        <f>IF(SUM(U43:U44)&lt;60,"INS",SUM(U43:U44))</f>
        <v>94</v>
      </c>
      <c r="V45" s="15"/>
      <c r="W45" s="37"/>
      <c r="X45" s="38">
        <f>SUM(E45:Q45)+R45+(S45*3)</f>
        <v>94</v>
      </c>
      <c r="Y45" s="38">
        <f>(X45*3)+R45+(Q45*3)</f>
        <v>282</v>
      </c>
      <c r="Z45" s="37"/>
      <c r="AA45" s="40"/>
      <c r="AB45" s="84">
        <f t="shared" si="2"/>
        <v>30</v>
      </c>
      <c r="AC45" s="84"/>
    </row>
    <row r="46" spans="1:29" ht="15.75" customHeight="1" x14ac:dyDescent="0.25">
      <c r="A46" s="100" t="s">
        <v>21</v>
      </c>
      <c r="B46" s="92">
        <v>2359</v>
      </c>
      <c r="C46" s="92" t="s">
        <v>34</v>
      </c>
      <c r="D46" s="9"/>
      <c r="E46" s="2">
        <v>12</v>
      </c>
      <c r="F46" s="3">
        <v>9</v>
      </c>
      <c r="G46" s="3">
        <v>9</v>
      </c>
      <c r="H46" s="3">
        <v>8</v>
      </c>
      <c r="I46" s="3">
        <v>10</v>
      </c>
      <c r="J46" s="4">
        <v>18</v>
      </c>
      <c r="K46" s="3">
        <v>9</v>
      </c>
      <c r="L46" s="3">
        <v>8</v>
      </c>
      <c r="M46" s="3">
        <v>9</v>
      </c>
      <c r="N46" s="3">
        <v>6</v>
      </c>
      <c r="O46" s="3" t="s">
        <v>32</v>
      </c>
      <c r="P46" s="3" t="s">
        <v>32</v>
      </c>
      <c r="Q46" s="3" t="s">
        <v>32</v>
      </c>
      <c r="R46" s="3"/>
      <c r="S46" s="3"/>
      <c r="T46" s="96"/>
      <c r="U46" s="8">
        <f>IF(AA46&lt;60,IF(AA46=0,"NC","INS"),AA46)</f>
        <v>98</v>
      </c>
      <c r="V46" s="99">
        <f>IF(SUM(U46:U47)&lt;60,"INS",SUM(U46:U47)+T46)</f>
        <v>194</v>
      </c>
      <c r="W46" s="37"/>
      <c r="X46" s="38">
        <f>SUM(E46:Q46)+R46+(S46*3)</f>
        <v>98</v>
      </c>
      <c r="Y46" s="38" t="e">
        <f>(X46*3)+R46+(Q46*3)</f>
        <v>#VALUE!</v>
      </c>
      <c r="Z46" s="37"/>
      <c r="AA46" s="7">
        <f>SUM(E46:Q46,S46)-R46</f>
        <v>98</v>
      </c>
      <c r="AB46" s="82">
        <f>SUM(E46:G46)</f>
        <v>30</v>
      </c>
      <c r="AC46" s="85">
        <f>SUM(I46:J46)</f>
        <v>28</v>
      </c>
    </row>
    <row r="47" spans="1:29" ht="15.75" customHeight="1" x14ac:dyDescent="0.25">
      <c r="A47" s="100"/>
      <c r="B47" s="92"/>
      <c r="C47" s="92"/>
      <c r="D47" s="10"/>
      <c r="E47" s="6">
        <v>12</v>
      </c>
      <c r="F47" s="5">
        <v>9</v>
      </c>
      <c r="G47" s="5">
        <v>9</v>
      </c>
      <c r="H47" s="5">
        <v>8</v>
      </c>
      <c r="I47" s="5">
        <v>9</v>
      </c>
      <c r="J47" s="5">
        <v>14</v>
      </c>
      <c r="K47" s="5">
        <v>8</v>
      </c>
      <c r="L47" s="5">
        <v>9</v>
      </c>
      <c r="M47" s="5">
        <v>9</v>
      </c>
      <c r="N47" s="5">
        <v>9</v>
      </c>
      <c r="O47" s="5" t="s">
        <v>32</v>
      </c>
      <c r="P47" s="5" t="s">
        <v>32</v>
      </c>
      <c r="Q47" s="5" t="s">
        <v>32</v>
      </c>
      <c r="R47" s="5"/>
      <c r="S47" s="5"/>
      <c r="T47" s="97"/>
      <c r="U47" s="7">
        <f>IF(AA47&lt;60,IF(AA47=0,"NC","INS"),AA47)</f>
        <v>96</v>
      </c>
      <c r="V47" s="99"/>
      <c r="W47" s="37"/>
      <c r="X47" s="38">
        <f>SUM(E47:Q47)+R47+(S47*3)</f>
        <v>96</v>
      </c>
      <c r="Y47" s="38" t="e">
        <f>(X47*3)+R47+(Q47*3)</f>
        <v>#VALUE!</v>
      </c>
      <c r="Z47" s="37"/>
      <c r="AA47" s="7">
        <f>SUM(E47:Q47,S47)-R47</f>
        <v>96</v>
      </c>
      <c r="AB47" s="83">
        <f t="shared" si="2"/>
        <v>30</v>
      </c>
      <c r="AC47" s="86">
        <f>SUM(I47:J47)</f>
        <v>23</v>
      </c>
    </row>
    <row r="48" spans="1:29" ht="14.25" customHeight="1" thickBot="1" x14ac:dyDescent="0.3">
      <c r="A48" s="27"/>
      <c r="B48" s="28"/>
      <c r="C48" s="28"/>
      <c r="D48" s="12" t="s">
        <v>17</v>
      </c>
      <c r="E48" s="13">
        <f t="shared" ref="E48:T48" si="18">SUM(E46:E47)</f>
        <v>24</v>
      </c>
      <c r="F48" s="13">
        <f t="shared" si="18"/>
        <v>18</v>
      </c>
      <c r="G48" s="13">
        <f t="shared" si="18"/>
        <v>18</v>
      </c>
      <c r="H48" s="13">
        <f t="shared" si="18"/>
        <v>16</v>
      </c>
      <c r="I48" s="13">
        <f t="shared" si="18"/>
        <v>19</v>
      </c>
      <c r="J48" s="13">
        <f t="shared" si="18"/>
        <v>32</v>
      </c>
      <c r="K48" s="13">
        <f t="shared" si="18"/>
        <v>17</v>
      </c>
      <c r="L48" s="13">
        <f t="shared" si="18"/>
        <v>17</v>
      </c>
      <c r="M48" s="13">
        <f t="shared" si="18"/>
        <v>18</v>
      </c>
      <c r="N48" s="13">
        <f t="shared" si="18"/>
        <v>15</v>
      </c>
      <c r="O48" s="13">
        <f t="shared" si="18"/>
        <v>0</v>
      </c>
      <c r="P48" s="13">
        <f t="shared" si="18"/>
        <v>0</v>
      </c>
      <c r="Q48" s="13">
        <f t="shared" si="18"/>
        <v>0</v>
      </c>
      <c r="R48" s="13">
        <f t="shared" si="18"/>
        <v>0</v>
      </c>
      <c r="S48" s="13">
        <f t="shared" si="18"/>
        <v>0</v>
      </c>
      <c r="T48" s="14">
        <f t="shared" si="18"/>
        <v>0</v>
      </c>
      <c r="U48" s="11">
        <f>IF(SUM(U46:U47)&lt;60,"INS",SUM(U46:U47))</f>
        <v>194</v>
      </c>
      <c r="V48" s="15" t="s">
        <v>22</v>
      </c>
      <c r="W48" s="37"/>
      <c r="X48" s="38">
        <f>SUM(E48:Q48)+R48+(S48*3)</f>
        <v>194</v>
      </c>
      <c r="Y48" s="38">
        <f>(X48*3)+R48+(Q48*3)</f>
        <v>582</v>
      </c>
      <c r="Z48" s="37"/>
      <c r="AA48" s="40"/>
      <c r="AB48" s="84">
        <f t="shared" si="2"/>
        <v>60</v>
      </c>
      <c r="AC48" s="84"/>
    </row>
    <row r="49" spans="1:29" ht="15.75" customHeight="1" x14ac:dyDescent="0.25">
      <c r="A49" s="100" t="s">
        <v>54</v>
      </c>
      <c r="B49" s="92">
        <v>2360</v>
      </c>
      <c r="C49" s="92" t="s">
        <v>55</v>
      </c>
      <c r="D49" s="9"/>
      <c r="E49" s="2" t="s">
        <v>32</v>
      </c>
      <c r="F49" s="3" t="s">
        <v>32</v>
      </c>
      <c r="G49" s="3">
        <v>9</v>
      </c>
      <c r="H49" s="3">
        <v>9</v>
      </c>
      <c r="I49" s="3">
        <v>11</v>
      </c>
      <c r="J49" s="4">
        <v>12</v>
      </c>
      <c r="K49" s="3">
        <v>9</v>
      </c>
      <c r="L49" s="3">
        <v>8</v>
      </c>
      <c r="M49" s="3">
        <v>9</v>
      </c>
      <c r="N49" s="3">
        <v>6</v>
      </c>
      <c r="O49" s="3" t="s">
        <v>32</v>
      </c>
      <c r="P49" s="3" t="s">
        <v>32</v>
      </c>
      <c r="Q49" s="3" t="s">
        <v>32</v>
      </c>
      <c r="R49" s="3"/>
      <c r="S49" s="3"/>
      <c r="T49" s="96"/>
      <c r="U49" s="8">
        <f>IF(AA49&lt;60,IF(AA49=0,"NC","INS"),AA49)</f>
        <v>73</v>
      </c>
      <c r="V49" s="99">
        <f>IF(SUM(U49:U50)&lt;60,"INS",SUM(U49:U50)+T49)</f>
        <v>155</v>
      </c>
      <c r="W49" s="37"/>
      <c r="X49" s="38">
        <f>SUM(E49:Q49)+R49+(S49*3)</f>
        <v>73</v>
      </c>
      <c r="Y49" s="38" t="e">
        <f>(X49*3)+R49+(Q49*3)</f>
        <v>#VALUE!</v>
      </c>
      <c r="Z49" s="37"/>
      <c r="AA49" s="7">
        <f>SUM(E49:Q49,S49)-R49</f>
        <v>73</v>
      </c>
      <c r="AB49" s="82">
        <f>SUM(E49:G49)</f>
        <v>9</v>
      </c>
      <c r="AC49" s="85">
        <f>SUM(I49:J49)</f>
        <v>23</v>
      </c>
    </row>
    <row r="50" spans="1:29" ht="15.75" customHeight="1" x14ac:dyDescent="0.25">
      <c r="A50" s="100"/>
      <c r="B50" s="92"/>
      <c r="C50" s="92"/>
      <c r="D50" s="10"/>
      <c r="E50" s="6">
        <v>14</v>
      </c>
      <c r="F50" s="5" t="s">
        <v>32</v>
      </c>
      <c r="G50" s="5">
        <v>7</v>
      </c>
      <c r="H50" s="5">
        <v>10</v>
      </c>
      <c r="I50" s="5" t="s">
        <v>32</v>
      </c>
      <c r="J50" s="5">
        <v>13</v>
      </c>
      <c r="K50" s="5">
        <v>13</v>
      </c>
      <c r="L50" s="5">
        <v>10</v>
      </c>
      <c r="M50" s="5">
        <v>9</v>
      </c>
      <c r="N50" s="5">
        <v>6</v>
      </c>
      <c r="O50" s="5" t="s">
        <v>32</v>
      </c>
      <c r="P50" s="5" t="s">
        <v>32</v>
      </c>
      <c r="Q50" s="5" t="s">
        <v>32</v>
      </c>
      <c r="R50" s="5"/>
      <c r="S50" s="5"/>
      <c r="T50" s="97"/>
      <c r="U50" s="7">
        <f>IF(AA50&lt;60,IF(AA50=0,"NC","INS"),AA50)</f>
        <v>82</v>
      </c>
      <c r="V50" s="99"/>
      <c r="W50" s="37"/>
      <c r="X50" s="38"/>
      <c r="Y50" s="38"/>
      <c r="Z50" s="37"/>
      <c r="AA50" s="7">
        <f>SUM(E50:Q50,S50)-R50</f>
        <v>82</v>
      </c>
      <c r="AB50" s="83">
        <f t="shared" si="2"/>
        <v>21</v>
      </c>
      <c r="AC50" s="86">
        <f>SUM(I50:J50)</f>
        <v>13</v>
      </c>
    </row>
    <row r="51" spans="1:29" ht="14.25" customHeight="1" thickBot="1" x14ac:dyDescent="0.3">
      <c r="A51" s="27"/>
      <c r="B51" s="28"/>
      <c r="C51" s="28"/>
      <c r="D51" s="12" t="s">
        <v>17</v>
      </c>
      <c r="E51" s="13">
        <f t="shared" ref="E51:T51" si="19">SUM(E49:E50)</f>
        <v>14</v>
      </c>
      <c r="F51" s="13">
        <f t="shared" si="19"/>
        <v>0</v>
      </c>
      <c r="G51" s="13">
        <f t="shared" si="19"/>
        <v>16</v>
      </c>
      <c r="H51" s="13">
        <f t="shared" si="19"/>
        <v>19</v>
      </c>
      <c r="I51" s="13">
        <f t="shared" si="19"/>
        <v>11</v>
      </c>
      <c r="J51" s="13">
        <f t="shared" si="19"/>
        <v>25</v>
      </c>
      <c r="K51" s="13">
        <f t="shared" si="19"/>
        <v>22</v>
      </c>
      <c r="L51" s="13">
        <f t="shared" si="19"/>
        <v>18</v>
      </c>
      <c r="M51" s="13">
        <f t="shared" si="19"/>
        <v>18</v>
      </c>
      <c r="N51" s="13">
        <f t="shared" si="19"/>
        <v>12</v>
      </c>
      <c r="O51" s="13">
        <f t="shared" si="19"/>
        <v>0</v>
      </c>
      <c r="P51" s="13">
        <f t="shared" si="19"/>
        <v>0</v>
      </c>
      <c r="Q51" s="13">
        <f t="shared" si="19"/>
        <v>0</v>
      </c>
      <c r="R51" s="13">
        <f t="shared" si="19"/>
        <v>0</v>
      </c>
      <c r="S51" s="13">
        <f t="shared" si="19"/>
        <v>0</v>
      </c>
      <c r="T51" s="14">
        <f t="shared" si="19"/>
        <v>0</v>
      </c>
      <c r="U51" s="11">
        <f>IF(SUM(U49:U50)&lt;60,"INS",SUM(U49:U50))</f>
        <v>155</v>
      </c>
      <c r="V51" s="15"/>
      <c r="W51" s="37"/>
      <c r="X51" s="38">
        <f>SUM(E51:Q51)+R51+(S51*3)</f>
        <v>155</v>
      </c>
      <c r="Y51" s="38">
        <f>(X51*3)+R51+(Q51*3)</f>
        <v>465</v>
      </c>
      <c r="Z51" s="37"/>
      <c r="AA51" s="40"/>
      <c r="AB51" s="84">
        <f t="shared" si="2"/>
        <v>30</v>
      </c>
      <c r="AC51" s="84"/>
    </row>
    <row r="52" spans="1:29" ht="15.75" customHeight="1" x14ac:dyDescent="0.25">
      <c r="A52" s="100" t="s">
        <v>54</v>
      </c>
      <c r="B52" s="92">
        <v>2361</v>
      </c>
      <c r="C52" s="92" t="s">
        <v>55</v>
      </c>
      <c r="D52" s="9"/>
      <c r="E52" s="2">
        <v>13</v>
      </c>
      <c r="F52" s="3" t="s">
        <v>32</v>
      </c>
      <c r="G52" s="3">
        <v>7</v>
      </c>
      <c r="H52" s="3">
        <v>9</v>
      </c>
      <c r="I52" s="3">
        <v>12</v>
      </c>
      <c r="J52" s="4">
        <v>12</v>
      </c>
      <c r="K52" s="3">
        <v>12</v>
      </c>
      <c r="L52" s="3">
        <v>9</v>
      </c>
      <c r="M52" s="3">
        <v>9</v>
      </c>
      <c r="N52" s="3">
        <v>6</v>
      </c>
      <c r="O52" s="3" t="s">
        <v>32</v>
      </c>
      <c r="P52" s="3" t="s">
        <v>32</v>
      </c>
      <c r="Q52" s="3" t="s">
        <v>32</v>
      </c>
      <c r="R52" s="3"/>
      <c r="S52" s="3"/>
      <c r="T52" s="96"/>
      <c r="U52" s="8">
        <f>IF(AA52&lt;60,IF(AA52=0,"NC","INS"),AA52)</f>
        <v>89</v>
      </c>
      <c r="V52" s="99">
        <f>IF(SUM(U52:U53)&lt;60,"INS",SUM(U52:U53)+T52)</f>
        <v>177</v>
      </c>
      <c r="W52" s="37"/>
      <c r="X52" s="38">
        <f>SUM(E52:Q52)+R52+(S52*3)</f>
        <v>89</v>
      </c>
      <c r="Y52" s="38" t="e">
        <f>(X52*3)+R52+(Q52*3)</f>
        <v>#VALUE!</v>
      </c>
      <c r="Z52" s="37"/>
      <c r="AA52" s="7">
        <f>SUM(E52:Q52,S52)-R52</f>
        <v>89</v>
      </c>
      <c r="AB52" s="82">
        <f>SUM(E52:G52)</f>
        <v>20</v>
      </c>
      <c r="AC52" s="85">
        <f>SUM(I52:J52)</f>
        <v>24</v>
      </c>
    </row>
    <row r="53" spans="1:29" ht="15.75" customHeight="1" x14ac:dyDescent="0.25">
      <c r="A53" s="100"/>
      <c r="B53" s="92"/>
      <c r="C53" s="92"/>
      <c r="D53" s="10"/>
      <c r="E53" s="6">
        <v>12</v>
      </c>
      <c r="F53" s="5" t="s">
        <v>32</v>
      </c>
      <c r="G53" s="5">
        <v>7</v>
      </c>
      <c r="H53" s="5">
        <v>9</v>
      </c>
      <c r="I53" s="5">
        <v>12</v>
      </c>
      <c r="J53" s="5">
        <v>13</v>
      </c>
      <c r="K53" s="5">
        <v>11</v>
      </c>
      <c r="L53" s="5">
        <v>8</v>
      </c>
      <c r="M53" s="5">
        <v>10</v>
      </c>
      <c r="N53" s="5">
        <v>6</v>
      </c>
      <c r="O53" s="5" t="s">
        <v>32</v>
      </c>
      <c r="P53" s="5" t="s">
        <v>32</v>
      </c>
      <c r="Q53" s="5" t="s">
        <v>32</v>
      </c>
      <c r="R53" s="5"/>
      <c r="S53" s="5"/>
      <c r="T53" s="97"/>
      <c r="U53" s="7">
        <f>IF(AA53&lt;60,IF(AA53=0,"NC","INS"),AA53)</f>
        <v>88</v>
      </c>
      <c r="V53" s="99"/>
      <c r="W53" s="37"/>
      <c r="X53" s="38"/>
      <c r="Y53" s="38"/>
      <c r="Z53" s="37"/>
      <c r="AA53" s="7">
        <f>SUM(E53:Q53,S53)-R53</f>
        <v>88</v>
      </c>
      <c r="AB53" s="83">
        <f t="shared" si="2"/>
        <v>19</v>
      </c>
      <c r="AC53" s="86">
        <f>SUM(I53:J53)</f>
        <v>25</v>
      </c>
    </row>
    <row r="54" spans="1:29" ht="14.25" customHeight="1" thickBot="1" x14ac:dyDescent="0.3">
      <c r="A54" s="27"/>
      <c r="B54" s="28"/>
      <c r="C54" s="28"/>
      <c r="D54" s="12" t="s">
        <v>17</v>
      </c>
      <c r="E54" s="13">
        <f t="shared" ref="E54:T54" si="20">SUM(E52:E53)</f>
        <v>25</v>
      </c>
      <c r="F54" s="13">
        <f t="shared" si="20"/>
        <v>0</v>
      </c>
      <c r="G54" s="13">
        <f t="shared" si="20"/>
        <v>14</v>
      </c>
      <c r="H54" s="13">
        <f t="shared" si="20"/>
        <v>18</v>
      </c>
      <c r="I54" s="13">
        <f t="shared" si="20"/>
        <v>24</v>
      </c>
      <c r="J54" s="13">
        <f t="shared" si="20"/>
        <v>25</v>
      </c>
      <c r="K54" s="13">
        <f t="shared" si="20"/>
        <v>23</v>
      </c>
      <c r="L54" s="13">
        <f t="shared" si="20"/>
        <v>17</v>
      </c>
      <c r="M54" s="13">
        <f t="shared" si="20"/>
        <v>19</v>
      </c>
      <c r="N54" s="13">
        <f t="shared" si="20"/>
        <v>12</v>
      </c>
      <c r="O54" s="13">
        <f t="shared" si="20"/>
        <v>0</v>
      </c>
      <c r="P54" s="13">
        <f t="shared" si="20"/>
        <v>0</v>
      </c>
      <c r="Q54" s="13">
        <f t="shared" si="20"/>
        <v>0</v>
      </c>
      <c r="R54" s="13">
        <f t="shared" si="20"/>
        <v>0</v>
      </c>
      <c r="S54" s="13">
        <f t="shared" si="20"/>
        <v>0</v>
      </c>
      <c r="T54" s="14">
        <f t="shared" si="20"/>
        <v>0</v>
      </c>
      <c r="U54" s="11">
        <f>IF(SUM(U52:U53)&lt;60,"INS",SUM(U52:U53))</f>
        <v>177</v>
      </c>
      <c r="V54" s="15"/>
      <c r="W54" s="37"/>
      <c r="X54" s="38">
        <f t="shared" ref="X54:X61" si="21">SUM(E54:Q54)+R54+(S54*3)</f>
        <v>177</v>
      </c>
      <c r="Y54" s="38">
        <f t="shared" ref="Y54:Y61" si="22">(X54*3)+R54+(Q54*3)</f>
        <v>531</v>
      </c>
      <c r="Z54" s="37"/>
      <c r="AA54" s="40"/>
      <c r="AB54" s="84">
        <f t="shared" si="2"/>
        <v>39</v>
      </c>
      <c r="AC54" s="84"/>
    </row>
    <row r="55" spans="1:29" ht="15.75" customHeight="1" x14ac:dyDescent="0.25">
      <c r="A55" s="100" t="s">
        <v>30</v>
      </c>
      <c r="B55" s="92">
        <v>2362</v>
      </c>
      <c r="C55" s="92" t="s">
        <v>31</v>
      </c>
      <c r="D55" s="9"/>
      <c r="E55" s="2" t="s">
        <v>32</v>
      </c>
      <c r="F55" s="3" t="s">
        <v>32</v>
      </c>
      <c r="G55" s="3">
        <v>6</v>
      </c>
      <c r="H55" s="3">
        <v>8</v>
      </c>
      <c r="I55" s="3" t="s">
        <v>32</v>
      </c>
      <c r="J55" s="4">
        <v>12</v>
      </c>
      <c r="K55" s="3">
        <v>6</v>
      </c>
      <c r="L55" s="3">
        <v>9</v>
      </c>
      <c r="M55" s="3">
        <v>10</v>
      </c>
      <c r="N55" s="3">
        <v>10</v>
      </c>
      <c r="O55" s="3" t="s">
        <v>32</v>
      </c>
      <c r="P55" s="3" t="s">
        <v>32</v>
      </c>
      <c r="Q55" s="3" t="s">
        <v>32</v>
      </c>
      <c r="R55" s="3"/>
      <c r="S55" s="3"/>
      <c r="T55" s="96"/>
      <c r="U55" s="8">
        <f>IF(AA55&lt;60,IF(AA55=0,"NC","INS"),AA55)</f>
        <v>61</v>
      </c>
      <c r="V55" s="99">
        <f>IF(SUM(U55:U56)&lt;60,"INS",SUM(U55:U56)+T55)</f>
        <v>61</v>
      </c>
      <c r="W55" s="37"/>
      <c r="X55" s="38">
        <f t="shared" si="21"/>
        <v>61</v>
      </c>
      <c r="Y55" s="38" t="e">
        <f t="shared" si="22"/>
        <v>#VALUE!</v>
      </c>
      <c r="Z55" s="37"/>
      <c r="AA55" s="7">
        <f>SUM(E55:Q55,S55)-R55</f>
        <v>61</v>
      </c>
      <c r="AB55" s="82">
        <f>SUM(E55:G55)</f>
        <v>6</v>
      </c>
      <c r="AC55" s="85">
        <f>SUM(I55:J55)</f>
        <v>12</v>
      </c>
    </row>
    <row r="56" spans="1:29" ht="15.75" customHeight="1" x14ac:dyDescent="0.25">
      <c r="A56" s="100"/>
      <c r="B56" s="92"/>
      <c r="C56" s="92"/>
      <c r="D56" s="10"/>
      <c r="E56" s="6" t="s">
        <v>32</v>
      </c>
      <c r="F56" s="5" t="s">
        <v>32</v>
      </c>
      <c r="G56" s="5" t="s">
        <v>32</v>
      </c>
      <c r="H56" s="5" t="s">
        <v>32</v>
      </c>
      <c r="I56" s="5" t="s">
        <v>32</v>
      </c>
      <c r="J56" s="5" t="s">
        <v>32</v>
      </c>
      <c r="K56" s="5" t="s">
        <v>32</v>
      </c>
      <c r="L56" s="5" t="s">
        <v>32</v>
      </c>
      <c r="M56" s="5" t="s">
        <v>32</v>
      </c>
      <c r="N56" s="5" t="s">
        <v>32</v>
      </c>
      <c r="O56" s="5" t="s">
        <v>32</v>
      </c>
      <c r="P56" s="5" t="s">
        <v>32</v>
      </c>
      <c r="Q56" s="5" t="s">
        <v>32</v>
      </c>
      <c r="R56" s="5"/>
      <c r="S56" s="5"/>
      <c r="T56" s="97"/>
      <c r="U56" s="7" t="str">
        <f>IF(AA56&lt;60,IF(AA56=0,"NC","INS"),AA56)</f>
        <v>NC</v>
      </c>
      <c r="V56" s="99"/>
      <c r="W56" s="37"/>
      <c r="X56" s="38">
        <f t="shared" si="21"/>
        <v>0</v>
      </c>
      <c r="Y56" s="38" t="e">
        <f t="shared" si="22"/>
        <v>#VALUE!</v>
      </c>
      <c r="Z56" s="37"/>
      <c r="AA56" s="7">
        <f>SUM(E56:Q56,S56)-R56</f>
        <v>0</v>
      </c>
      <c r="AB56" s="83">
        <f t="shared" si="2"/>
        <v>0</v>
      </c>
      <c r="AC56" s="86">
        <f>SUM(I56:J56)</f>
        <v>0</v>
      </c>
    </row>
    <row r="57" spans="1:29" ht="14.25" customHeight="1" thickBot="1" x14ac:dyDescent="0.3">
      <c r="A57" s="30"/>
      <c r="B57" s="28"/>
      <c r="C57" s="28"/>
      <c r="D57" s="12" t="s">
        <v>17</v>
      </c>
      <c r="E57" s="13">
        <f t="shared" ref="E57:T57" si="23">SUM(E55:E56)</f>
        <v>0</v>
      </c>
      <c r="F57" s="13">
        <f t="shared" si="23"/>
        <v>0</v>
      </c>
      <c r="G57" s="13">
        <f t="shared" si="23"/>
        <v>6</v>
      </c>
      <c r="H57" s="13">
        <f t="shared" si="23"/>
        <v>8</v>
      </c>
      <c r="I57" s="13">
        <f t="shared" si="23"/>
        <v>0</v>
      </c>
      <c r="J57" s="13">
        <f t="shared" si="23"/>
        <v>12</v>
      </c>
      <c r="K57" s="13">
        <f t="shared" si="23"/>
        <v>6</v>
      </c>
      <c r="L57" s="13">
        <f t="shared" si="23"/>
        <v>9</v>
      </c>
      <c r="M57" s="13">
        <f t="shared" si="23"/>
        <v>10</v>
      </c>
      <c r="N57" s="13">
        <f t="shared" si="23"/>
        <v>10</v>
      </c>
      <c r="O57" s="13">
        <f t="shared" si="23"/>
        <v>0</v>
      </c>
      <c r="P57" s="13">
        <f t="shared" si="23"/>
        <v>0</v>
      </c>
      <c r="Q57" s="13">
        <f t="shared" si="23"/>
        <v>0</v>
      </c>
      <c r="R57" s="13">
        <f t="shared" si="23"/>
        <v>0</v>
      </c>
      <c r="S57" s="13">
        <f t="shared" si="23"/>
        <v>0</v>
      </c>
      <c r="T57" s="14">
        <f t="shared" si="23"/>
        <v>0</v>
      </c>
      <c r="U57" s="11">
        <f>IF(SUM(U55:U56)&lt;60,"INS",SUM(U55:U56))</f>
        <v>61</v>
      </c>
      <c r="V57" s="15"/>
      <c r="W57" s="37"/>
      <c r="X57" s="38">
        <f t="shared" si="21"/>
        <v>61</v>
      </c>
      <c r="Y57" s="38">
        <f t="shared" si="22"/>
        <v>183</v>
      </c>
      <c r="Z57" s="37"/>
      <c r="AA57" s="40"/>
      <c r="AB57" s="84">
        <f t="shared" si="2"/>
        <v>6</v>
      </c>
      <c r="AC57" s="84"/>
    </row>
    <row r="58" spans="1:29" ht="15.75" customHeight="1" x14ac:dyDescent="0.25">
      <c r="A58" s="100" t="s">
        <v>45</v>
      </c>
      <c r="B58" s="92">
        <v>2363</v>
      </c>
      <c r="C58" s="92" t="s">
        <v>46</v>
      </c>
      <c r="D58" s="9"/>
      <c r="E58" s="2">
        <v>17</v>
      </c>
      <c r="F58" s="3" t="s">
        <v>32</v>
      </c>
      <c r="G58" s="3" t="s">
        <v>32</v>
      </c>
      <c r="H58" s="3">
        <v>9</v>
      </c>
      <c r="I58" s="3">
        <v>12</v>
      </c>
      <c r="J58" s="4">
        <v>12</v>
      </c>
      <c r="K58" s="3">
        <v>6</v>
      </c>
      <c r="L58" s="3">
        <v>6</v>
      </c>
      <c r="M58" s="3">
        <v>9</v>
      </c>
      <c r="N58" s="3">
        <v>6</v>
      </c>
      <c r="O58" s="3" t="s">
        <v>32</v>
      </c>
      <c r="P58" s="3" t="s">
        <v>32</v>
      </c>
      <c r="Q58" s="3" t="s">
        <v>32</v>
      </c>
      <c r="R58" s="3"/>
      <c r="S58" s="3"/>
      <c r="T58" s="96"/>
      <c r="U58" s="8">
        <f>IF(AA58&lt;50,IF(AA58=0,"NC","INS"),AA58)</f>
        <v>77</v>
      </c>
      <c r="V58" s="99">
        <f>IF(SUM(U58:U59)&lt;60,"INS",SUM(U58:U59)+T58)</f>
        <v>160</v>
      </c>
      <c r="W58" s="37"/>
      <c r="X58" s="38">
        <f t="shared" si="21"/>
        <v>77</v>
      </c>
      <c r="Y58" s="38" t="e">
        <f t="shared" si="22"/>
        <v>#VALUE!</v>
      </c>
      <c r="Z58" s="37"/>
      <c r="AA58" s="7">
        <f>SUM(E58:Q58,S58)-R58</f>
        <v>77</v>
      </c>
      <c r="AB58" s="82">
        <f>SUM(E58:G58)</f>
        <v>17</v>
      </c>
      <c r="AC58" s="85">
        <f>SUM(I58:J58)</f>
        <v>24</v>
      </c>
    </row>
    <row r="59" spans="1:29" ht="15.75" customHeight="1" x14ac:dyDescent="0.25">
      <c r="A59" s="100"/>
      <c r="B59" s="92"/>
      <c r="C59" s="92"/>
      <c r="D59" s="10"/>
      <c r="E59" s="6">
        <v>14</v>
      </c>
      <c r="F59" s="5" t="s">
        <v>32</v>
      </c>
      <c r="G59" s="5">
        <v>6</v>
      </c>
      <c r="H59" s="5">
        <v>8</v>
      </c>
      <c r="I59" s="5">
        <v>12</v>
      </c>
      <c r="J59" s="5">
        <v>12</v>
      </c>
      <c r="K59" s="5">
        <v>6</v>
      </c>
      <c r="L59" s="5">
        <v>9</v>
      </c>
      <c r="M59" s="5">
        <v>6</v>
      </c>
      <c r="N59" s="5">
        <v>10</v>
      </c>
      <c r="O59" s="5" t="s">
        <v>32</v>
      </c>
      <c r="P59" s="5" t="s">
        <v>32</v>
      </c>
      <c r="Q59" s="5" t="s">
        <v>32</v>
      </c>
      <c r="R59" s="5"/>
      <c r="S59" s="5"/>
      <c r="T59" s="97"/>
      <c r="U59" s="7">
        <f>IF(AA59&lt;60,IF(AA59=0,"NC","INS"),AA59)</f>
        <v>83</v>
      </c>
      <c r="V59" s="99"/>
      <c r="W59" s="37"/>
      <c r="X59" s="38">
        <f t="shared" si="21"/>
        <v>83</v>
      </c>
      <c r="Y59" s="38" t="e">
        <f t="shared" si="22"/>
        <v>#VALUE!</v>
      </c>
      <c r="Z59" s="37"/>
      <c r="AA59" s="7">
        <f>SUM(E59:Q59,S59)-R59</f>
        <v>83</v>
      </c>
      <c r="AB59" s="83">
        <f t="shared" si="2"/>
        <v>20</v>
      </c>
      <c r="AC59" s="86">
        <f>SUM(I59:J59)</f>
        <v>24</v>
      </c>
    </row>
    <row r="60" spans="1:29" ht="14.25" customHeight="1" thickBot="1" x14ac:dyDescent="0.3">
      <c r="A60" s="27"/>
      <c r="B60" s="28"/>
      <c r="C60" s="28"/>
      <c r="D60" s="12" t="s">
        <v>17</v>
      </c>
      <c r="E60" s="13">
        <f t="shared" ref="E60:T60" si="24">SUM(E58:E59)</f>
        <v>31</v>
      </c>
      <c r="F60" s="13">
        <f t="shared" si="24"/>
        <v>0</v>
      </c>
      <c r="G60" s="13">
        <f t="shared" si="24"/>
        <v>6</v>
      </c>
      <c r="H60" s="13">
        <f t="shared" si="24"/>
        <v>17</v>
      </c>
      <c r="I60" s="13">
        <f t="shared" si="24"/>
        <v>24</v>
      </c>
      <c r="J60" s="13">
        <f t="shared" si="24"/>
        <v>24</v>
      </c>
      <c r="K60" s="13">
        <f t="shared" si="24"/>
        <v>12</v>
      </c>
      <c r="L60" s="13">
        <f t="shared" si="24"/>
        <v>15</v>
      </c>
      <c r="M60" s="13">
        <f t="shared" si="24"/>
        <v>15</v>
      </c>
      <c r="N60" s="13">
        <f t="shared" si="24"/>
        <v>16</v>
      </c>
      <c r="O60" s="13">
        <f t="shared" si="24"/>
        <v>0</v>
      </c>
      <c r="P60" s="13">
        <f t="shared" si="24"/>
        <v>0</v>
      </c>
      <c r="Q60" s="13">
        <f t="shared" si="24"/>
        <v>0</v>
      </c>
      <c r="R60" s="13">
        <f t="shared" si="24"/>
        <v>0</v>
      </c>
      <c r="S60" s="13">
        <f t="shared" si="24"/>
        <v>0</v>
      </c>
      <c r="T60" s="14">
        <f t="shared" si="24"/>
        <v>0</v>
      </c>
      <c r="U60" s="11">
        <f>IF(SUM(U58:U59)&lt;60,"INS",SUM(U58:U59))</f>
        <v>160</v>
      </c>
      <c r="V60" s="15"/>
      <c r="W60" s="37"/>
      <c r="X60" s="38">
        <f t="shared" si="21"/>
        <v>160</v>
      </c>
      <c r="Y60" s="38">
        <f t="shared" si="22"/>
        <v>480</v>
      </c>
      <c r="Z60" s="37"/>
      <c r="AA60" s="40"/>
      <c r="AB60" s="84">
        <f t="shared" si="2"/>
        <v>37</v>
      </c>
      <c r="AC60" s="84"/>
    </row>
    <row r="61" spans="1:29" ht="15.75" customHeight="1" x14ac:dyDescent="0.25">
      <c r="A61" s="100" t="s">
        <v>45</v>
      </c>
      <c r="B61" s="92">
        <v>2364</v>
      </c>
      <c r="C61" s="92" t="s">
        <v>46</v>
      </c>
      <c r="D61" s="9"/>
      <c r="E61" s="2">
        <v>18</v>
      </c>
      <c r="F61" s="3">
        <v>9</v>
      </c>
      <c r="G61" s="3">
        <v>6</v>
      </c>
      <c r="H61" s="3">
        <v>8</v>
      </c>
      <c r="I61" s="3">
        <v>9</v>
      </c>
      <c r="J61" s="4">
        <v>14</v>
      </c>
      <c r="K61" s="3">
        <v>9</v>
      </c>
      <c r="L61" s="3">
        <v>10</v>
      </c>
      <c r="M61" s="3">
        <v>9</v>
      </c>
      <c r="N61" s="3">
        <v>9</v>
      </c>
      <c r="O61" s="3" t="s">
        <v>32</v>
      </c>
      <c r="P61" s="3" t="s">
        <v>32</v>
      </c>
      <c r="Q61" s="3">
        <v>3</v>
      </c>
      <c r="R61" s="3"/>
      <c r="S61" s="3"/>
      <c r="T61" s="96"/>
      <c r="U61" s="8">
        <f>IF(AA61&lt;60,IF(AA61=0,"NC","INS"),AA61)</f>
        <v>104</v>
      </c>
      <c r="V61" s="99">
        <f>IF(SUM(U61:U62)&lt;60,"INS",SUM(U61:U62)+T61)</f>
        <v>200</v>
      </c>
      <c r="W61" s="37"/>
      <c r="X61" s="38">
        <f t="shared" si="21"/>
        <v>104</v>
      </c>
      <c r="Y61" s="38">
        <f t="shared" si="22"/>
        <v>321</v>
      </c>
      <c r="Z61" s="37"/>
      <c r="AA61" s="7">
        <f>SUM(E61:Q61,S61)-R61</f>
        <v>104</v>
      </c>
      <c r="AB61" s="82">
        <f>SUM(E61:G61)</f>
        <v>33</v>
      </c>
      <c r="AC61" s="85">
        <f>SUM(I61:J61)</f>
        <v>23</v>
      </c>
    </row>
    <row r="62" spans="1:29" ht="15.75" customHeight="1" x14ac:dyDescent="0.25">
      <c r="A62" s="100"/>
      <c r="B62" s="92"/>
      <c r="C62" s="92"/>
      <c r="D62" s="10"/>
      <c r="E62" s="6">
        <v>19</v>
      </c>
      <c r="F62" s="5">
        <v>10</v>
      </c>
      <c r="G62" s="5">
        <v>8</v>
      </c>
      <c r="H62" s="5">
        <v>9</v>
      </c>
      <c r="I62" s="5" t="s">
        <v>32</v>
      </c>
      <c r="J62" s="5">
        <v>12</v>
      </c>
      <c r="K62" s="5">
        <v>9</v>
      </c>
      <c r="L62" s="5">
        <v>9</v>
      </c>
      <c r="M62" s="5">
        <v>9</v>
      </c>
      <c r="N62" s="5">
        <v>11</v>
      </c>
      <c r="O62" s="5" t="s">
        <v>32</v>
      </c>
      <c r="P62" s="5" t="s">
        <v>32</v>
      </c>
      <c r="Q62" s="5" t="s">
        <v>32</v>
      </c>
      <c r="R62" s="5"/>
      <c r="S62" s="5"/>
      <c r="T62" s="97"/>
      <c r="U62" s="7">
        <f>IF(AA62&lt;60,IF(AA62=0,"NC","INS"),AA62)</f>
        <v>96</v>
      </c>
      <c r="V62" s="99"/>
      <c r="W62" s="37"/>
      <c r="X62" s="38"/>
      <c r="Y62" s="38"/>
      <c r="Z62" s="37"/>
      <c r="AA62" s="7">
        <f>SUM(E62:Q62,S62)-R62</f>
        <v>96</v>
      </c>
      <c r="AB62" s="83">
        <f t="shared" si="2"/>
        <v>37</v>
      </c>
      <c r="AC62" s="86">
        <f>SUM(I62:J62)</f>
        <v>12</v>
      </c>
    </row>
    <row r="63" spans="1:29" ht="14.25" customHeight="1" thickBot="1" x14ac:dyDescent="0.3">
      <c r="A63" s="27"/>
      <c r="B63" s="28"/>
      <c r="C63" s="28"/>
      <c r="D63" s="12" t="s">
        <v>17</v>
      </c>
      <c r="E63" s="13">
        <f t="shared" ref="E63:T63" si="25">SUM(E61:E62)</f>
        <v>37</v>
      </c>
      <c r="F63" s="13">
        <f t="shared" si="25"/>
        <v>19</v>
      </c>
      <c r="G63" s="13">
        <f t="shared" si="25"/>
        <v>14</v>
      </c>
      <c r="H63" s="13">
        <f t="shared" si="25"/>
        <v>17</v>
      </c>
      <c r="I63" s="13">
        <f t="shared" si="25"/>
        <v>9</v>
      </c>
      <c r="J63" s="13">
        <f t="shared" si="25"/>
        <v>26</v>
      </c>
      <c r="K63" s="13">
        <f t="shared" si="25"/>
        <v>18</v>
      </c>
      <c r="L63" s="13">
        <f t="shared" si="25"/>
        <v>19</v>
      </c>
      <c r="M63" s="13">
        <f t="shared" si="25"/>
        <v>18</v>
      </c>
      <c r="N63" s="13">
        <f t="shared" si="25"/>
        <v>20</v>
      </c>
      <c r="O63" s="13">
        <f t="shared" si="25"/>
        <v>0</v>
      </c>
      <c r="P63" s="13">
        <f t="shared" si="25"/>
        <v>0</v>
      </c>
      <c r="Q63" s="13">
        <f t="shared" si="25"/>
        <v>3</v>
      </c>
      <c r="R63" s="13">
        <f t="shared" si="25"/>
        <v>0</v>
      </c>
      <c r="S63" s="13">
        <f t="shared" si="25"/>
        <v>0</v>
      </c>
      <c r="T63" s="14">
        <f t="shared" si="25"/>
        <v>0</v>
      </c>
      <c r="U63" s="11">
        <f>IF(SUM(U61:U62)&lt;60,"INS",SUM(U61:U62))</f>
        <v>200</v>
      </c>
      <c r="V63" s="15" t="s">
        <v>23</v>
      </c>
      <c r="W63" s="37"/>
      <c r="X63" s="38">
        <f>SUM(E63:Q63)+R63+(S63*3)</f>
        <v>200</v>
      </c>
      <c r="Y63" s="38">
        <f>(X63*3)+R63+(Q63*3)</f>
        <v>609</v>
      </c>
      <c r="Z63" s="37"/>
      <c r="AA63" s="40"/>
      <c r="AB63" s="84">
        <f t="shared" si="2"/>
        <v>70</v>
      </c>
      <c r="AC63" s="84"/>
    </row>
    <row r="64" spans="1:29" ht="15.75" customHeight="1" x14ac:dyDescent="0.25">
      <c r="A64" s="100" t="s">
        <v>52</v>
      </c>
      <c r="B64" s="92">
        <v>2365</v>
      </c>
      <c r="C64" s="92" t="s">
        <v>53</v>
      </c>
      <c r="D64" s="9"/>
      <c r="E64" s="2">
        <v>12</v>
      </c>
      <c r="F64" s="3" t="s">
        <v>32</v>
      </c>
      <c r="G64" s="3" t="s">
        <v>32</v>
      </c>
      <c r="H64" s="3">
        <v>9</v>
      </c>
      <c r="I64" s="3">
        <v>9</v>
      </c>
      <c r="J64" s="4">
        <v>11</v>
      </c>
      <c r="K64" s="3">
        <v>8</v>
      </c>
      <c r="L64" s="3">
        <v>9</v>
      </c>
      <c r="M64" s="3">
        <v>9</v>
      </c>
      <c r="N64" s="3">
        <v>9</v>
      </c>
      <c r="O64" s="3" t="s">
        <v>32</v>
      </c>
      <c r="P64" s="3" t="s">
        <v>32</v>
      </c>
      <c r="Q64" s="3" t="s">
        <v>32</v>
      </c>
      <c r="R64" s="3"/>
      <c r="S64" s="3"/>
      <c r="T64" s="96"/>
      <c r="U64" s="8">
        <f>IF(AA64&lt;60,IF(AA64=0,"NC","INS"),AA64)</f>
        <v>76</v>
      </c>
      <c r="V64" s="99">
        <f>IF(SUM(U64:U65)&lt;60,"INS",SUM(U64:U65)+T64)</f>
        <v>165</v>
      </c>
      <c r="W64" s="37"/>
      <c r="X64" s="38">
        <f>SUM(E64:Q64)+R64+(S64*3)</f>
        <v>76</v>
      </c>
      <c r="Y64" s="38" t="e">
        <f>(X64*3)+R64+(Q64*3)</f>
        <v>#VALUE!</v>
      </c>
      <c r="Z64" s="37"/>
      <c r="AA64" s="7">
        <f>SUM(E64:Q64,S64)-R64</f>
        <v>76</v>
      </c>
      <c r="AB64" s="82">
        <f>SUM(E64:G64)</f>
        <v>12</v>
      </c>
      <c r="AC64" s="85">
        <f>SUM(I64:J64)</f>
        <v>20</v>
      </c>
    </row>
    <row r="65" spans="1:29" ht="15.75" customHeight="1" x14ac:dyDescent="0.25">
      <c r="A65" s="100"/>
      <c r="B65" s="92"/>
      <c r="C65" s="92"/>
      <c r="D65" s="10"/>
      <c r="E65" s="6">
        <v>12</v>
      </c>
      <c r="F65" s="5" t="s">
        <v>32</v>
      </c>
      <c r="G65" s="5">
        <v>6</v>
      </c>
      <c r="H65" s="5">
        <v>9</v>
      </c>
      <c r="I65" s="5">
        <v>12</v>
      </c>
      <c r="J65" s="5">
        <v>15</v>
      </c>
      <c r="K65" s="5">
        <v>9</v>
      </c>
      <c r="L65" s="5">
        <v>9</v>
      </c>
      <c r="M65" s="5">
        <v>8</v>
      </c>
      <c r="N65" s="5">
        <v>9</v>
      </c>
      <c r="O65" s="5" t="s">
        <v>32</v>
      </c>
      <c r="P65" s="5" t="s">
        <v>32</v>
      </c>
      <c r="Q65" s="5" t="s">
        <v>32</v>
      </c>
      <c r="R65" s="5"/>
      <c r="S65" s="5"/>
      <c r="T65" s="97"/>
      <c r="U65" s="7">
        <f>IF(AA65&lt;60,IF(AA65=0,"NC","INS"),AA65)</f>
        <v>89</v>
      </c>
      <c r="V65" s="99"/>
      <c r="W65" s="37"/>
      <c r="X65" s="38"/>
      <c r="Y65" s="38"/>
      <c r="Z65" s="37"/>
      <c r="AA65" s="7">
        <f>SUM(E65:Q65,S65)-R65</f>
        <v>89</v>
      </c>
      <c r="AB65" s="83">
        <f t="shared" si="2"/>
        <v>18</v>
      </c>
      <c r="AC65" s="86">
        <f>SUM(I65:J65)</f>
        <v>27</v>
      </c>
    </row>
    <row r="66" spans="1:29" ht="14.25" customHeight="1" thickBot="1" x14ac:dyDescent="0.3">
      <c r="A66" s="27"/>
      <c r="B66" s="28"/>
      <c r="C66" s="28"/>
      <c r="D66" s="12" t="s">
        <v>17</v>
      </c>
      <c r="E66" s="13">
        <f t="shared" ref="E66:T66" si="26">SUM(E64:E65)</f>
        <v>24</v>
      </c>
      <c r="F66" s="13">
        <f t="shared" si="26"/>
        <v>0</v>
      </c>
      <c r="G66" s="13">
        <f t="shared" si="26"/>
        <v>6</v>
      </c>
      <c r="H66" s="13">
        <f t="shared" si="26"/>
        <v>18</v>
      </c>
      <c r="I66" s="13">
        <f t="shared" si="26"/>
        <v>21</v>
      </c>
      <c r="J66" s="13">
        <f t="shared" si="26"/>
        <v>26</v>
      </c>
      <c r="K66" s="13">
        <f t="shared" si="26"/>
        <v>17</v>
      </c>
      <c r="L66" s="13">
        <f t="shared" si="26"/>
        <v>18</v>
      </c>
      <c r="M66" s="13">
        <f t="shared" si="26"/>
        <v>17</v>
      </c>
      <c r="N66" s="13">
        <f t="shared" si="26"/>
        <v>18</v>
      </c>
      <c r="O66" s="13">
        <f t="shared" si="26"/>
        <v>0</v>
      </c>
      <c r="P66" s="13">
        <f t="shared" si="26"/>
        <v>0</v>
      </c>
      <c r="Q66" s="13">
        <f t="shared" si="26"/>
        <v>0</v>
      </c>
      <c r="R66" s="13">
        <f t="shared" si="26"/>
        <v>0</v>
      </c>
      <c r="S66" s="13">
        <f t="shared" si="26"/>
        <v>0</v>
      </c>
      <c r="T66" s="14">
        <f t="shared" si="26"/>
        <v>0</v>
      </c>
      <c r="U66" s="11">
        <f>IF(SUM(U64:U65)&lt;60,"INS",SUM(U64:U65))</f>
        <v>165</v>
      </c>
      <c r="V66" s="15"/>
      <c r="W66" s="37"/>
      <c r="X66" s="38">
        <f>SUM(E66:Q66)+R66+(S66*3)</f>
        <v>165</v>
      </c>
      <c r="Y66" s="38">
        <f>(X66*3)+R66+(Q66*3)</f>
        <v>495</v>
      </c>
      <c r="Z66" s="37"/>
      <c r="AA66" s="40"/>
      <c r="AB66" s="84">
        <f t="shared" si="2"/>
        <v>30</v>
      </c>
      <c r="AC66" s="84"/>
    </row>
    <row r="67" spans="1:29" ht="15.75" customHeight="1" x14ac:dyDescent="0.25">
      <c r="A67" s="100" t="s">
        <v>50</v>
      </c>
      <c r="B67" s="92">
        <v>2366</v>
      </c>
      <c r="C67" s="92" t="s">
        <v>51</v>
      </c>
      <c r="D67" s="9"/>
      <c r="E67" s="2" t="s">
        <v>32</v>
      </c>
      <c r="F67" s="3" t="s">
        <v>32</v>
      </c>
      <c r="G67" s="3">
        <v>8</v>
      </c>
      <c r="H67" s="3">
        <v>8</v>
      </c>
      <c r="I67" s="3" t="s">
        <v>32</v>
      </c>
      <c r="J67" s="4">
        <v>13</v>
      </c>
      <c r="K67" s="3">
        <v>8</v>
      </c>
      <c r="L67" s="3">
        <v>10</v>
      </c>
      <c r="M67" s="3">
        <v>12</v>
      </c>
      <c r="N67" s="3">
        <v>7</v>
      </c>
      <c r="O67" s="3" t="s">
        <v>32</v>
      </c>
      <c r="P67" s="3" t="s">
        <v>32</v>
      </c>
      <c r="Q67" s="3" t="s">
        <v>32</v>
      </c>
      <c r="R67" s="3"/>
      <c r="S67" s="3"/>
      <c r="T67" s="96"/>
      <c r="U67" s="8">
        <f>IF(AA67&lt;60,IF(AA67=0,"NC","INS"),AA67)</f>
        <v>66</v>
      </c>
      <c r="V67" s="99">
        <f>IF(SUM(U67:U68)&lt;60,"NC",SUM(U67:U68)+T67)</f>
        <v>161</v>
      </c>
      <c r="W67" s="37"/>
      <c r="X67" s="38">
        <f>SUM(E67:Q67)+R67+(S67*3)</f>
        <v>66</v>
      </c>
      <c r="Y67" s="38" t="e">
        <f>(X67*3)+R67+(Q67*3)</f>
        <v>#VALUE!</v>
      </c>
      <c r="Z67" s="37"/>
      <c r="AA67" s="7">
        <f>SUM(E67:Q67,S67)-R67</f>
        <v>66</v>
      </c>
      <c r="AB67" s="82">
        <f>SUM(E67:G67)</f>
        <v>8</v>
      </c>
      <c r="AC67" s="85">
        <f>SUM(I67:J67)</f>
        <v>13</v>
      </c>
    </row>
    <row r="68" spans="1:29" ht="15.75" customHeight="1" x14ac:dyDescent="0.25">
      <c r="A68" s="100"/>
      <c r="B68" s="92"/>
      <c r="C68" s="92"/>
      <c r="D68" s="10"/>
      <c r="E68" s="6">
        <v>12</v>
      </c>
      <c r="F68" s="5">
        <v>9</v>
      </c>
      <c r="G68" s="5">
        <v>8</v>
      </c>
      <c r="H68" s="5">
        <v>9</v>
      </c>
      <c r="I68" s="5">
        <v>9</v>
      </c>
      <c r="J68" s="5">
        <v>12</v>
      </c>
      <c r="K68" s="5">
        <v>10</v>
      </c>
      <c r="L68" s="5">
        <v>9</v>
      </c>
      <c r="M68" s="5">
        <v>10</v>
      </c>
      <c r="N68" s="5">
        <v>7</v>
      </c>
      <c r="O68" s="5" t="s">
        <v>32</v>
      </c>
      <c r="P68" s="5" t="s">
        <v>32</v>
      </c>
      <c r="Q68" s="5" t="s">
        <v>32</v>
      </c>
      <c r="R68" s="5"/>
      <c r="S68" s="5"/>
      <c r="T68" s="97"/>
      <c r="U68" s="7">
        <f>IF(AA68&lt;60,IF(AA68=0,"NC","INS"),AA68)</f>
        <v>95</v>
      </c>
      <c r="V68" s="99"/>
      <c r="W68" s="37"/>
      <c r="X68" s="38"/>
      <c r="Y68" s="38"/>
      <c r="Z68" s="37"/>
      <c r="AA68" s="7">
        <f>SUM(E68:Q68,S68)-R68</f>
        <v>95</v>
      </c>
      <c r="AB68" s="83">
        <f t="shared" si="2"/>
        <v>29</v>
      </c>
      <c r="AC68" s="86">
        <f>SUM(I68:J68)</f>
        <v>21</v>
      </c>
    </row>
    <row r="69" spans="1:29" ht="14.25" customHeight="1" thickBot="1" x14ac:dyDescent="0.3">
      <c r="A69" s="27"/>
      <c r="B69" s="28"/>
      <c r="C69" s="28"/>
      <c r="D69" s="12" t="s">
        <v>17</v>
      </c>
      <c r="E69" s="13">
        <f t="shared" ref="E69:T69" si="27">SUM(E67:E68)</f>
        <v>12</v>
      </c>
      <c r="F69" s="13">
        <f t="shared" si="27"/>
        <v>9</v>
      </c>
      <c r="G69" s="13">
        <f t="shared" si="27"/>
        <v>16</v>
      </c>
      <c r="H69" s="13">
        <f t="shared" si="27"/>
        <v>17</v>
      </c>
      <c r="I69" s="13">
        <f t="shared" si="27"/>
        <v>9</v>
      </c>
      <c r="J69" s="13">
        <f t="shared" si="27"/>
        <v>25</v>
      </c>
      <c r="K69" s="13">
        <f t="shared" si="27"/>
        <v>18</v>
      </c>
      <c r="L69" s="13">
        <f t="shared" si="27"/>
        <v>19</v>
      </c>
      <c r="M69" s="13">
        <f t="shared" si="27"/>
        <v>22</v>
      </c>
      <c r="N69" s="13">
        <f t="shared" si="27"/>
        <v>14</v>
      </c>
      <c r="O69" s="13">
        <f t="shared" si="27"/>
        <v>0</v>
      </c>
      <c r="P69" s="13">
        <f t="shared" si="27"/>
        <v>0</v>
      </c>
      <c r="Q69" s="13">
        <f t="shared" si="27"/>
        <v>0</v>
      </c>
      <c r="R69" s="13">
        <f t="shared" si="27"/>
        <v>0</v>
      </c>
      <c r="S69" s="13">
        <f t="shared" si="27"/>
        <v>0</v>
      </c>
      <c r="T69" s="14">
        <f t="shared" si="27"/>
        <v>0</v>
      </c>
      <c r="U69" s="11">
        <f>IF(SUM(U67:U68)&lt;60,"INS",SUM(U67:U68))</f>
        <v>161</v>
      </c>
      <c r="V69" s="15"/>
      <c r="W69" s="37"/>
      <c r="X69" s="38">
        <f>SUM(E69:Q69)+R69+(S69*3)</f>
        <v>161</v>
      </c>
      <c r="Y69" s="38">
        <f>(X69*3)+R69+(Q69*3)</f>
        <v>483</v>
      </c>
      <c r="Z69" s="37"/>
      <c r="AA69" s="40"/>
      <c r="AB69" s="84">
        <f t="shared" si="2"/>
        <v>37</v>
      </c>
      <c r="AC69" s="84"/>
    </row>
    <row r="70" spans="1:29" ht="15.75" customHeight="1" x14ac:dyDescent="0.25">
      <c r="A70" s="100" t="s">
        <v>50</v>
      </c>
      <c r="B70" s="92">
        <v>2367</v>
      </c>
      <c r="C70" s="92" t="s">
        <v>51</v>
      </c>
      <c r="D70" s="9"/>
      <c r="E70" s="2" t="s">
        <v>32</v>
      </c>
      <c r="F70" s="3" t="s">
        <v>32</v>
      </c>
      <c r="G70" s="3">
        <v>6</v>
      </c>
      <c r="H70" s="3">
        <v>8</v>
      </c>
      <c r="I70" s="3">
        <v>11</v>
      </c>
      <c r="J70" s="4">
        <v>12</v>
      </c>
      <c r="K70" s="3">
        <v>9</v>
      </c>
      <c r="L70" s="3">
        <v>8</v>
      </c>
      <c r="M70" s="3">
        <v>9</v>
      </c>
      <c r="N70" s="3">
        <v>6</v>
      </c>
      <c r="O70" s="3" t="s">
        <v>32</v>
      </c>
      <c r="P70" s="3" t="s">
        <v>32</v>
      </c>
      <c r="Q70" s="3" t="s">
        <v>32</v>
      </c>
      <c r="R70" s="3"/>
      <c r="S70" s="3"/>
      <c r="T70" s="96"/>
      <c r="U70" s="8">
        <f>IF(AA70&lt;60,IF(AA70=0,"NC","INS"),AA70)</f>
        <v>69</v>
      </c>
      <c r="V70" s="99">
        <f>IF(SUM(U70:U71)&lt;60,"INS",SUM(U70:U71)+T70)</f>
        <v>142</v>
      </c>
      <c r="W70" s="37"/>
      <c r="X70" s="38">
        <f>SUM(E70:Q70)+R70+(S70*3)</f>
        <v>69</v>
      </c>
      <c r="Y70" s="38" t="e">
        <f>(X70*3)+R70+(Q70*3)</f>
        <v>#VALUE!</v>
      </c>
      <c r="Z70" s="37"/>
      <c r="AA70" s="7">
        <f>SUM(E70:Q70,S70)-R70</f>
        <v>69</v>
      </c>
      <c r="AB70" s="82">
        <f>SUM(E70:G70)</f>
        <v>6</v>
      </c>
      <c r="AC70" s="85">
        <f>SUM(I70:J70)</f>
        <v>23</v>
      </c>
    </row>
    <row r="71" spans="1:29" ht="15.75" customHeight="1" x14ac:dyDescent="0.25">
      <c r="A71" s="100"/>
      <c r="B71" s="92"/>
      <c r="C71" s="92"/>
      <c r="D71" s="10"/>
      <c r="E71" s="6" t="s">
        <v>32</v>
      </c>
      <c r="F71" s="5">
        <v>11</v>
      </c>
      <c r="G71" s="5">
        <v>7</v>
      </c>
      <c r="H71" s="5">
        <v>9</v>
      </c>
      <c r="I71" s="5" t="s">
        <v>32</v>
      </c>
      <c r="J71" s="5">
        <v>10</v>
      </c>
      <c r="K71" s="5">
        <v>9</v>
      </c>
      <c r="L71" s="5">
        <v>9</v>
      </c>
      <c r="M71" s="5">
        <v>12</v>
      </c>
      <c r="N71" s="5">
        <v>6</v>
      </c>
      <c r="O71" s="5" t="s">
        <v>32</v>
      </c>
      <c r="P71" s="5" t="s">
        <v>32</v>
      </c>
      <c r="Q71" s="5" t="s">
        <v>32</v>
      </c>
      <c r="R71" s="5"/>
      <c r="S71" s="5"/>
      <c r="T71" s="97"/>
      <c r="U71" s="7">
        <f>IF(AA71&lt;60,IF(AA71=0,"NC","INS"),AA71)</f>
        <v>73</v>
      </c>
      <c r="V71" s="99"/>
      <c r="W71" s="37"/>
      <c r="X71" s="38"/>
      <c r="Y71" s="38"/>
      <c r="Z71" s="37"/>
      <c r="AA71" s="7">
        <f>SUM(E71:Q71,S71)-R71</f>
        <v>73</v>
      </c>
      <c r="AB71" s="83">
        <f t="shared" si="2"/>
        <v>18</v>
      </c>
      <c r="AC71" s="86">
        <f>SUM(I71:J71)</f>
        <v>10</v>
      </c>
    </row>
    <row r="72" spans="1:29" ht="14.25" customHeight="1" thickBot="1" x14ac:dyDescent="0.3">
      <c r="A72" s="27"/>
      <c r="B72" s="28"/>
      <c r="C72" s="28"/>
      <c r="D72" s="12" t="s">
        <v>17</v>
      </c>
      <c r="E72" s="13">
        <f t="shared" ref="E72:T72" si="28">SUM(E70:E71)</f>
        <v>0</v>
      </c>
      <c r="F72" s="13">
        <f t="shared" si="28"/>
        <v>11</v>
      </c>
      <c r="G72" s="13">
        <f t="shared" si="28"/>
        <v>13</v>
      </c>
      <c r="H72" s="13">
        <f t="shared" si="28"/>
        <v>17</v>
      </c>
      <c r="I72" s="13">
        <f t="shared" si="28"/>
        <v>11</v>
      </c>
      <c r="J72" s="13">
        <f t="shared" si="28"/>
        <v>22</v>
      </c>
      <c r="K72" s="13">
        <f t="shared" si="28"/>
        <v>18</v>
      </c>
      <c r="L72" s="13">
        <f t="shared" si="28"/>
        <v>17</v>
      </c>
      <c r="M72" s="13">
        <f t="shared" si="28"/>
        <v>21</v>
      </c>
      <c r="N72" s="13">
        <f t="shared" si="28"/>
        <v>12</v>
      </c>
      <c r="O72" s="13">
        <f t="shared" si="28"/>
        <v>0</v>
      </c>
      <c r="P72" s="13">
        <f t="shared" si="28"/>
        <v>0</v>
      </c>
      <c r="Q72" s="13">
        <f t="shared" si="28"/>
        <v>0</v>
      </c>
      <c r="R72" s="13">
        <f t="shared" si="28"/>
        <v>0</v>
      </c>
      <c r="S72" s="13">
        <f t="shared" si="28"/>
        <v>0</v>
      </c>
      <c r="T72" s="14">
        <f t="shared" si="28"/>
        <v>0</v>
      </c>
      <c r="U72" s="11">
        <f>IF(SUM(U70:U71)&lt;60,"INS",SUM(U70:U71))</f>
        <v>142</v>
      </c>
      <c r="V72" s="15"/>
      <c r="W72" s="37"/>
      <c r="X72" s="38">
        <f>SUM(E72:Q72)+R72+(S72*3)</f>
        <v>142</v>
      </c>
      <c r="Y72" s="38">
        <f>(X72*3)+R72+(Q72*3)</f>
        <v>426</v>
      </c>
      <c r="Z72" s="37"/>
      <c r="AA72" s="40"/>
      <c r="AB72" s="84">
        <f t="shared" ref="AB72:AB78" si="29">SUM(E72:G72)</f>
        <v>24</v>
      </c>
      <c r="AC72" s="84"/>
    </row>
    <row r="73" spans="1:29" ht="15.75" customHeight="1" x14ac:dyDescent="0.25">
      <c r="A73" s="100" t="s">
        <v>50</v>
      </c>
      <c r="B73" s="92">
        <v>2368</v>
      </c>
      <c r="C73" s="92" t="s">
        <v>51</v>
      </c>
      <c r="D73" s="9"/>
      <c r="E73" s="2">
        <v>15</v>
      </c>
      <c r="F73" s="3">
        <v>10</v>
      </c>
      <c r="G73" s="3">
        <v>7</v>
      </c>
      <c r="H73" s="3">
        <v>8</v>
      </c>
      <c r="I73" s="3" t="s">
        <v>32</v>
      </c>
      <c r="J73" s="4">
        <v>12</v>
      </c>
      <c r="K73" s="3">
        <v>8</v>
      </c>
      <c r="L73" s="3">
        <v>9</v>
      </c>
      <c r="M73" s="3">
        <v>10</v>
      </c>
      <c r="N73" s="3">
        <v>7</v>
      </c>
      <c r="O73" s="3" t="s">
        <v>32</v>
      </c>
      <c r="P73" s="3" t="s">
        <v>32</v>
      </c>
      <c r="Q73" s="3" t="s">
        <v>32</v>
      </c>
      <c r="R73" s="3"/>
      <c r="S73" s="3"/>
      <c r="T73" s="96"/>
      <c r="U73" s="8">
        <f>IF(AA73&lt;60,IF(AA73=0,"NC","INS"),AA73)</f>
        <v>86</v>
      </c>
      <c r="V73" s="99">
        <f>IF(SUM(U73:U74)&lt;60,"INS",SUM(U73:U74)+T73)</f>
        <v>188</v>
      </c>
      <c r="W73" s="37"/>
      <c r="X73" s="38">
        <f>SUM(E73:Q73)+R73+(S73*3)</f>
        <v>86</v>
      </c>
      <c r="Y73" s="38" t="e">
        <f>(X73*3)+R73+(Q73*3)</f>
        <v>#VALUE!</v>
      </c>
      <c r="Z73" s="37"/>
      <c r="AA73" s="7">
        <f>SUM(E73:Q73,S73)-R73</f>
        <v>86</v>
      </c>
      <c r="AB73" s="82">
        <f t="shared" si="29"/>
        <v>32</v>
      </c>
      <c r="AC73" s="85">
        <f>SUM(I73:J73)</f>
        <v>12</v>
      </c>
    </row>
    <row r="74" spans="1:29" ht="15.75" customHeight="1" x14ac:dyDescent="0.25">
      <c r="A74" s="100"/>
      <c r="B74" s="92"/>
      <c r="C74" s="92"/>
      <c r="D74" s="10"/>
      <c r="E74" s="6">
        <v>15</v>
      </c>
      <c r="F74" s="5">
        <v>9</v>
      </c>
      <c r="G74" s="5" t="s">
        <v>32</v>
      </c>
      <c r="H74" s="5">
        <v>9</v>
      </c>
      <c r="I74" s="5">
        <v>14</v>
      </c>
      <c r="J74" s="5">
        <v>13</v>
      </c>
      <c r="K74" s="5">
        <v>9</v>
      </c>
      <c r="L74" s="5">
        <v>10</v>
      </c>
      <c r="M74" s="5">
        <v>11</v>
      </c>
      <c r="N74" s="5">
        <v>9</v>
      </c>
      <c r="O74" s="5" t="s">
        <v>32</v>
      </c>
      <c r="P74" s="5" t="s">
        <v>32</v>
      </c>
      <c r="Q74" s="5">
        <v>3</v>
      </c>
      <c r="R74" s="5"/>
      <c r="S74" s="5"/>
      <c r="T74" s="97"/>
      <c r="U74" s="7">
        <f>IF(AA74&lt;60,IF(AA74=0,"NC","INS"),AA74)</f>
        <v>102</v>
      </c>
      <c r="V74" s="99"/>
      <c r="W74" s="37"/>
      <c r="X74" s="38"/>
      <c r="Y74" s="38"/>
      <c r="Z74" s="37"/>
      <c r="AA74" s="7">
        <f>SUM(E74:Q74,S74)-R74</f>
        <v>102</v>
      </c>
      <c r="AB74" s="83">
        <f t="shared" si="29"/>
        <v>24</v>
      </c>
      <c r="AC74" s="86">
        <f>SUM(I74:J74)</f>
        <v>27</v>
      </c>
    </row>
    <row r="75" spans="1:29" ht="14.25" customHeight="1" thickBot="1" x14ac:dyDescent="0.3">
      <c r="A75" s="27"/>
      <c r="B75" s="28"/>
      <c r="C75" s="28"/>
      <c r="D75" s="12" t="s">
        <v>17</v>
      </c>
      <c r="E75" s="13">
        <f t="shared" ref="E75:T75" si="30">SUM(E73:E74)</f>
        <v>30</v>
      </c>
      <c r="F75" s="13">
        <f t="shared" si="30"/>
        <v>19</v>
      </c>
      <c r="G75" s="13">
        <f t="shared" si="30"/>
        <v>7</v>
      </c>
      <c r="H75" s="13">
        <f t="shared" si="30"/>
        <v>17</v>
      </c>
      <c r="I75" s="13">
        <f t="shared" si="30"/>
        <v>14</v>
      </c>
      <c r="J75" s="13">
        <f t="shared" si="30"/>
        <v>25</v>
      </c>
      <c r="K75" s="13">
        <f t="shared" si="30"/>
        <v>17</v>
      </c>
      <c r="L75" s="13">
        <f t="shared" si="30"/>
        <v>19</v>
      </c>
      <c r="M75" s="13">
        <f t="shared" si="30"/>
        <v>21</v>
      </c>
      <c r="N75" s="13">
        <f t="shared" si="30"/>
        <v>16</v>
      </c>
      <c r="O75" s="13">
        <f t="shared" si="30"/>
        <v>0</v>
      </c>
      <c r="P75" s="13">
        <f t="shared" si="30"/>
        <v>0</v>
      </c>
      <c r="Q75" s="13">
        <f t="shared" si="30"/>
        <v>3</v>
      </c>
      <c r="R75" s="13">
        <f t="shared" si="30"/>
        <v>0</v>
      </c>
      <c r="S75" s="13">
        <f t="shared" si="30"/>
        <v>0</v>
      </c>
      <c r="T75" s="14">
        <f t="shared" si="30"/>
        <v>0</v>
      </c>
      <c r="U75" s="11">
        <f>IF(SUM(U73:U74)&lt;60,"INS",SUM(U73:U74))</f>
        <v>188</v>
      </c>
      <c r="V75" s="15"/>
      <c r="W75" s="37"/>
      <c r="X75" s="38">
        <f>SUM(E75:Q75)+R75+(S75*3)</f>
        <v>188</v>
      </c>
      <c r="Y75" s="38">
        <f>(X75*3)+R75+(Q75*3)</f>
        <v>573</v>
      </c>
      <c r="Z75" s="37"/>
      <c r="AA75" s="40"/>
      <c r="AB75" s="84">
        <f t="shared" si="29"/>
        <v>56</v>
      </c>
      <c r="AC75" s="84"/>
    </row>
    <row r="76" spans="1:29" ht="15.75" customHeight="1" x14ac:dyDescent="0.25">
      <c r="A76" s="100" t="s">
        <v>50</v>
      </c>
      <c r="B76" s="92">
        <v>2369</v>
      </c>
      <c r="C76" s="92" t="s">
        <v>51</v>
      </c>
      <c r="D76" s="9"/>
      <c r="E76" s="2">
        <v>16</v>
      </c>
      <c r="F76" s="3">
        <v>9</v>
      </c>
      <c r="G76" s="3">
        <v>7</v>
      </c>
      <c r="H76" s="3">
        <v>9</v>
      </c>
      <c r="I76" s="3" t="s">
        <v>32</v>
      </c>
      <c r="J76" s="4">
        <v>10</v>
      </c>
      <c r="K76" s="3">
        <v>9</v>
      </c>
      <c r="L76" s="3">
        <v>9</v>
      </c>
      <c r="M76" s="3">
        <v>9</v>
      </c>
      <c r="N76" s="3">
        <v>7</v>
      </c>
      <c r="O76" s="3" t="s">
        <v>32</v>
      </c>
      <c r="P76" s="3" t="s">
        <v>32</v>
      </c>
      <c r="Q76" s="3" t="s">
        <v>32</v>
      </c>
      <c r="R76" s="3"/>
      <c r="S76" s="3"/>
      <c r="T76" s="96"/>
      <c r="U76" s="8">
        <f>IF(AA76&lt;60,IF(AA76=0,"NC","INS"),AA76)</f>
        <v>85</v>
      </c>
      <c r="V76" s="99">
        <f>IF(SUM(U76:U77)&lt;60,"INS",SUM(U76:U77)+T76)</f>
        <v>180</v>
      </c>
      <c r="W76" s="37"/>
      <c r="X76" s="38">
        <f>SUM(E76:Q76)+R76+(S76*3)</f>
        <v>85</v>
      </c>
      <c r="Y76" s="38" t="e">
        <f>(X76*3)+R76+(Q76*3)</f>
        <v>#VALUE!</v>
      </c>
      <c r="Z76" s="37"/>
      <c r="AA76" s="7">
        <f>SUM(E76:Q76,S76)-R76</f>
        <v>85</v>
      </c>
      <c r="AB76" s="82">
        <f t="shared" si="29"/>
        <v>32</v>
      </c>
      <c r="AC76" s="85">
        <f>SUM(I76:J76)</f>
        <v>10</v>
      </c>
    </row>
    <row r="77" spans="1:29" ht="15.75" customHeight="1" x14ac:dyDescent="0.25">
      <c r="A77" s="100"/>
      <c r="B77" s="92"/>
      <c r="C77" s="92"/>
      <c r="D77" s="10"/>
      <c r="E77" s="6">
        <v>15</v>
      </c>
      <c r="F77" s="5">
        <v>9</v>
      </c>
      <c r="G77" s="5">
        <v>6</v>
      </c>
      <c r="H77" s="5">
        <v>9</v>
      </c>
      <c r="I77" s="5">
        <v>14</v>
      </c>
      <c r="J77" s="5">
        <v>12</v>
      </c>
      <c r="K77" s="5">
        <v>6</v>
      </c>
      <c r="L77" s="5">
        <v>8</v>
      </c>
      <c r="M77" s="5">
        <v>9</v>
      </c>
      <c r="N77" s="5">
        <v>7</v>
      </c>
      <c r="O77" s="5" t="s">
        <v>32</v>
      </c>
      <c r="P77" s="5" t="s">
        <v>32</v>
      </c>
      <c r="Q77" s="5" t="s">
        <v>32</v>
      </c>
      <c r="R77" s="5"/>
      <c r="S77" s="5"/>
      <c r="T77" s="97"/>
      <c r="U77" s="7">
        <f>IF(AA77&lt;60,IF(AA77=0,"NC","INS"),AA77)</f>
        <v>95</v>
      </c>
      <c r="V77" s="99"/>
      <c r="W77" s="37"/>
      <c r="X77" s="38">
        <f>SUM(E77:Q77)+R77+(S77*3)</f>
        <v>95</v>
      </c>
      <c r="Y77" s="38" t="e">
        <f>(X77*3)+R77+(Q77*3)</f>
        <v>#VALUE!</v>
      </c>
      <c r="Z77" s="37"/>
      <c r="AA77" s="7">
        <f>SUM(E77:Q77,S77)-R77</f>
        <v>95</v>
      </c>
      <c r="AB77" s="83">
        <f t="shared" si="29"/>
        <v>30</v>
      </c>
      <c r="AC77" s="86">
        <f>SUM(I77:J77)</f>
        <v>26</v>
      </c>
    </row>
    <row r="78" spans="1:29" ht="14.25" customHeight="1" thickBot="1" x14ac:dyDescent="0.3">
      <c r="A78" s="27"/>
      <c r="B78" s="28"/>
      <c r="C78" s="28"/>
      <c r="D78" s="12" t="s">
        <v>17</v>
      </c>
      <c r="E78" s="13">
        <f t="shared" ref="E78:T78" si="31">SUM(E76:E77)</f>
        <v>31</v>
      </c>
      <c r="F78" s="13">
        <f t="shared" si="31"/>
        <v>18</v>
      </c>
      <c r="G78" s="13">
        <f t="shared" si="31"/>
        <v>13</v>
      </c>
      <c r="H78" s="13">
        <f t="shared" si="31"/>
        <v>18</v>
      </c>
      <c r="I78" s="13">
        <f t="shared" si="31"/>
        <v>14</v>
      </c>
      <c r="J78" s="13">
        <f t="shared" si="31"/>
        <v>22</v>
      </c>
      <c r="K78" s="13">
        <f t="shared" si="31"/>
        <v>15</v>
      </c>
      <c r="L78" s="13">
        <f t="shared" si="31"/>
        <v>17</v>
      </c>
      <c r="M78" s="13">
        <f t="shared" si="31"/>
        <v>18</v>
      </c>
      <c r="N78" s="13">
        <f t="shared" si="31"/>
        <v>14</v>
      </c>
      <c r="O78" s="13">
        <f t="shared" si="31"/>
        <v>0</v>
      </c>
      <c r="P78" s="13">
        <f t="shared" si="31"/>
        <v>0</v>
      </c>
      <c r="Q78" s="13">
        <f t="shared" si="31"/>
        <v>0</v>
      </c>
      <c r="R78" s="13">
        <f t="shared" si="31"/>
        <v>0</v>
      </c>
      <c r="S78" s="13">
        <f t="shared" si="31"/>
        <v>0</v>
      </c>
      <c r="T78" s="14">
        <f t="shared" si="31"/>
        <v>0</v>
      </c>
      <c r="U78" s="11">
        <f>IF(SUM(U76:U77)&lt;60,"INS",SUM(U76:U77))</f>
        <v>180</v>
      </c>
      <c r="V78" s="45"/>
      <c r="W78" s="37"/>
      <c r="X78" s="38">
        <f>SUM(E78:Q78)+R78+(S78*3)</f>
        <v>180</v>
      </c>
      <c r="Y78" s="38">
        <f>(X78*3)+R78+(Q78*3)</f>
        <v>540</v>
      </c>
      <c r="Z78" s="37"/>
      <c r="AA78" s="40"/>
      <c r="AB78" s="84">
        <f t="shared" si="29"/>
        <v>62</v>
      </c>
      <c r="AC78" s="84"/>
    </row>
  </sheetData>
  <mergeCells count="121">
    <mergeCell ref="A37:A38"/>
    <mergeCell ref="B37:B38"/>
    <mergeCell ref="C37:C38"/>
    <mergeCell ref="T37:T38"/>
    <mergeCell ref="V37:V38"/>
    <mergeCell ref="A49:A50"/>
    <mergeCell ref="B49:B50"/>
    <mergeCell ref="C49:C50"/>
    <mergeCell ref="T49:T50"/>
    <mergeCell ref="V49:V50"/>
    <mergeCell ref="A40:A41"/>
    <mergeCell ref="B40:B41"/>
    <mergeCell ref="C40:C41"/>
    <mergeCell ref="T40:T41"/>
    <mergeCell ref="V40:V41"/>
    <mergeCell ref="A19:A20"/>
    <mergeCell ref="B19:B20"/>
    <mergeCell ref="C19:C20"/>
    <mergeCell ref="T19:T20"/>
    <mergeCell ref="V19:V20"/>
    <mergeCell ref="A52:A53"/>
    <mergeCell ref="B52:B53"/>
    <mergeCell ref="C52:C53"/>
    <mergeCell ref="T52:T53"/>
    <mergeCell ref="V52:V53"/>
    <mergeCell ref="A73:A74"/>
    <mergeCell ref="B73:B74"/>
    <mergeCell ref="C73:C74"/>
    <mergeCell ref="T73:T74"/>
    <mergeCell ref="V73:V74"/>
    <mergeCell ref="A22:A23"/>
    <mergeCell ref="B22:B23"/>
    <mergeCell ref="C22:C23"/>
    <mergeCell ref="T22:T23"/>
    <mergeCell ref="V22:V23"/>
    <mergeCell ref="T43:T44"/>
    <mergeCell ref="V43:V44"/>
    <mergeCell ref="A28:A29"/>
    <mergeCell ref="T28:T29"/>
    <mergeCell ref="V28:V29"/>
    <mergeCell ref="A46:A47"/>
    <mergeCell ref="T46:T47"/>
    <mergeCell ref="V46:V47"/>
    <mergeCell ref="A43:A44"/>
    <mergeCell ref="B46:B47"/>
    <mergeCell ref="C46:C47"/>
    <mergeCell ref="B43:B44"/>
    <mergeCell ref="C43:C44"/>
    <mergeCell ref="A64:A65"/>
    <mergeCell ref="T64:T65"/>
    <mergeCell ref="V64:V65"/>
    <mergeCell ref="A55:A56"/>
    <mergeCell ref="T55:T56"/>
    <mergeCell ref="V55:V56"/>
    <mergeCell ref="B64:B65"/>
    <mergeCell ref="C64:C65"/>
    <mergeCell ref="B55:B56"/>
    <mergeCell ref="C55:C56"/>
    <mergeCell ref="A25:A26"/>
    <mergeCell ref="T25:T26"/>
    <mergeCell ref="V25:V26"/>
    <mergeCell ref="B28:B29"/>
    <mergeCell ref="C28:C29"/>
    <mergeCell ref="B25:B26"/>
    <mergeCell ref="C25:C26"/>
    <mergeCell ref="A61:A62"/>
    <mergeCell ref="T61:T62"/>
    <mergeCell ref="V61:V62"/>
    <mergeCell ref="A58:A59"/>
    <mergeCell ref="T58:T59"/>
    <mergeCell ref="V58:V59"/>
    <mergeCell ref="B61:B62"/>
    <mergeCell ref="C61:C62"/>
    <mergeCell ref="B58:B59"/>
    <mergeCell ref="C58:C59"/>
    <mergeCell ref="V34:V35"/>
    <mergeCell ref="A31:A32"/>
    <mergeCell ref="T31:T32"/>
    <mergeCell ref="V31:V32"/>
    <mergeCell ref="B31:B32"/>
    <mergeCell ref="C31:C32"/>
    <mergeCell ref="A34:A35"/>
    <mergeCell ref="T34:T35"/>
    <mergeCell ref="A2:V2"/>
    <mergeCell ref="V13:V14"/>
    <mergeCell ref="T13:T14"/>
    <mergeCell ref="A16:A17"/>
    <mergeCell ref="T16:T17"/>
    <mergeCell ref="A13:A14"/>
    <mergeCell ref="V16:V17"/>
    <mergeCell ref="B13:B14"/>
    <mergeCell ref="A67:A68"/>
    <mergeCell ref="B67:B68"/>
    <mergeCell ref="C67:C68"/>
    <mergeCell ref="V10:V11"/>
    <mergeCell ref="A7:A8"/>
    <mergeCell ref="T7:T8"/>
    <mergeCell ref="V7:V8"/>
    <mergeCell ref="B34:B35"/>
    <mergeCell ref="C34:C35"/>
    <mergeCell ref="A10:A11"/>
    <mergeCell ref="T70:T71"/>
    <mergeCell ref="V70:V71"/>
    <mergeCell ref="C16:C17"/>
    <mergeCell ref="B10:B11"/>
    <mergeCell ref="C10:C11"/>
    <mergeCell ref="B7:B8"/>
    <mergeCell ref="C7:C8"/>
    <mergeCell ref="T10:T11"/>
    <mergeCell ref="C13:C14"/>
    <mergeCell ref="B16:B17"/>
    <mergeCell ref="A76:A77"/>
    <mergeCell ref="B76:B77"/>
    <mergeCell ref="C76:C77"/>
    <mergeCell ref="T76:T77"/>
    <mergeCell ref="V76:V77"/>
    <mergeCell ref="T67:T68"/>
    <mergeCell ref="V67:V68"/>
    <mergeCell ref="A70:A71"/>
    <mergeCell ref="B70:B71"/>
    <mergeCell ref="C70:C71"/>
  </mergeCells>
  <phoneticPr fontId="5" type="noConversion"/>
  <printOptions horizontalCentered="1" gridLinesSet="0"/>
  <pageMargins left="0" right="0" top="0.31496062992125984" bottom="0.47244094488188981" header="0.51181102362204722" footer="0.51181102362204722"/>
  <pageSetup paperSize="9" scale="77" fitToHeight="0" orientation="portrait" horizontalDpi="240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tabSelected="1" workbookViewId="0">
      <selection activeCell="B2" sqref="B2"/>
    </sheetView>
  </sheetViews>
  <sheetFormatPr defaultRowHeight="13.2" x14ac:dyDescent="0.25"/>
  <cols>
    <col min="2" max="2" width="38.44140625" bestFit="1" customWidth="1"/>
    <col min="4" max="4" width="21.88671875" bestFit="1" customWidth="1"/>
  </cols>
  <sheetData>
    <row r="2" spans="2:7" x14ac:dyDescent="0.25">
      <c r="B2" t="s">
        <v>65</v>
      </c>
      <c r="D2" t="s">
        <v>66</v>
      </c>
      <c r="E2">
        <v>112</v>
      </c>
      <c r="F2" t="s">
        <v>68</v>
      </c>
    </row>
    <row r="4" spans="2:7" x14ac:dyDescent="0.25">
      <c r="B4" t="s">
        <v>67</v>
      </c>
      <c r="D4" t="s">
        <v>66</v>
      </c>
      <c r="E4">
        <v>1588</v>
      </c>
      <c r="F4" t="s">
        <v>68</v>
      </c>
    </row>
    <row r="6" spans="2:7" x14ac:dyDescent="0.25">
      <c r="B6" t="s">
        <v>69</v>
      </c>
      <c r="D6" t="s">
        <v>70</v>
      </c>
      <c r="E6">
        <v>705</v>
      </c>
      <c r="F6" t="s">
        <v>68</v>
      </c>
    </row>
    <row r="8" spans="2:7" x14ac:dyDescent="0.25">
      <c r="B8" t="s">
        <v>71</v>
      </c>
      <c r="D8" t="s">
        <v>70</v>
      </c>
      <c r="E8">
        <v>554</v>
      </c>
      <c r="F8" t="s">
        <v>68</v>
      </c>
    </row>
    <row r="9" spans="2:7" x14ac:dyDescent="0.25">
      <c r="D9" s="75" t="s">
        <v>72</v>
      </c>
      <c r="E9" s="75">
        <v>521</v>
      </c>
      <c r="F9" s="75" t="s">
        <v>68</v>
      </c>
      <c r="G9" s="76" t="s">
        <v>73</v>
      </c>
    </row>
    <row r="11" spans="2:7" x14ac:dyDescent="0.25">
      <c r="B11" s="73" t="s">
        <v>74</v>
      </c>
      <c r="D11" t="s">
        <v>66</v>
      </c>
      <c r="E11">
        <v>828</v>
      </c>
      <c r="F11" s="73" t="s">
        <v>68</v>
      </c>
    </row>
    <row r="13" spans="2:7" x14ac:dyDescent="0.25">
      <c r="B13" s="73" t="s">
        <v>75</v>
      </c>
      <c r="D13" t="s">
        <v>66</v>
      </c>
      <c r="E13">
        <v>376</v>
      </c>
      <c r="F13" s="73" t="s">
        <v>68</v>
      </c>
    </row>
    <row r="15" spans="2:7" x14ac:dyDescent="0.25">
      <c r="B15" s="73" t="s">
        <v>76</v>
      </c>
      <c r="D15" t="s">
        <v>66</v>
      </c>
      <c r="E15">
        <v>20</v>
      </c>
      <c r="F15" s="73" t="s">
        <v>68</v>
      </c>
    </row>
    <row r="17" spans="2:6" x14ac:dyDescent="0.25">
      <c r="B17" s="73" t="s">
        <v>77</v>
      </c>
      <c r="D17" t="s">
        <v>66</v>
      </c>
      <c r="E17">
        <v>42</v>
      </c>
      <c r="F17" s="73" t="s">
        <v>68</v>
      </c>
    </row>
    <row r="19" spans="2:6" x14ac:dyDescent="0.25">
      <c r="B19" s="73" t="s">
        <v>80</v>
      </c>
      <c r="D19" s="73" t="s">
        <v>21</v>
      </c>
      <c r="E19">
        <v>32</v>
      </c>
      <c r="F19" s="73" t="s">
        <v>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6</vt:i4>
      </vt:variant>
    </vt:vector>
  </HeadingPairs>
  <TitlesOfParts>
    <vt:vector size="10" baseType="lpstr">
      <vt:lpstr>singoli Malinois NOVELLI</vt:lpstr>
      <vt:lpstr>stamm Malinois NOVELLI</vt:lpstr>
      <vt:lpstr>coppie Malinois NOVELLI</vt:lpstr>
      <vt:lpstr>SPECIALI</vt:lpstr>
      <vt:lpstr>'coppie Malinois NOVELLI'!Area_stampa</vt:lpstr>
      <vt:lpstr>'singoli Malinois NOVELLI'!Area_stampa</vt:lpstr>
      <vt:lpstr>'stamm Malinois NOVELLI'!Area_stampa</vt:lpstr>
      <vt:lpstr>'coppie Malinois NOVELLI'!Titoli_stampa</vt:lpstr>
      <vt:lpstr>'singoli Malinois NOVELLI'!Titoli_stampa</vt:lpstr>
      <vt:lpstr>'stamm Malinois NOVELLI'!Titoli_stampa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43Âm/ingabbio/res/forli06.asp?cat=906 43Â° Campionato Italiano di Ornicoltura</dc:title>
  <dc:creator>.</dc:creator>
  <cp:lastModifiedBy>fiorenzo pattaro</cp:lastModifiedBy>
  <cp:lastPrinted>2018-11-30T17:59:28Z</cp:lastPrinted>
  <dcterms:created xsi:type="dcterms:W3CDTF">2006-12-14T09:55:15Z</dcterms:created>
  <dcterms:modified xsi:type="dcterms:W3CDTF">2018-12-01T10:53:53Z</dcterms:modified>
</cp:coreProperties>
</file>