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backupFile="1" codeName="Questa_cartella_di_lavoro"/>
  <mc:AlternateContent xmlns:mc="http://schemas.openxmlformats.org/markup-compatibility/2006">
    <mc:Choice Requires="x15">
      <x15ac:absPath xmlns:x15ac="http://schemas.microsoft.com/office/spreadsheetml/2010/11/ac" url="https://d.docs.live.net/f44063da2f423d18/Documenti/SitoWeb_malinoiswaterslager/2025/CESENA/"/>
    </mc:Choice>
  </mc:AlternateContent>
  <xr:revisionPtr revIDLastSave="61" documentId="13_ncr:1_{D1B61961-0F4F-4829-85C7-DD7EFADFB341}" xr6:coauthVersionLast="47" xr6:coauthVersionMax="47" xr10:uidLastSave="{400418BC-B149-4551-A492-E71C97DA020A}"/>
  <bookViews>
    <workbookView xWindow="-108" yWindow="-108" windowWidth="23256" windowHeight="12456" tabRatio="934" firstSheet="1" activeTab="16" xr2:uid="{00000000-000D-0000-FFFF-FFFF00000000}"/>
  </bookViews>
  <sheets>
    <sheet name="Classifiche" sheetId="10" r:id="rId1"/>
    <sheet name="Riepilogo" sheetId="97" r:id="rId2"/>
    <sheet name="Stamm" sheetId="1" r:id="rId3"/>
    <sheet name="Coppie" sheetId="2" r:id="rId4"/>
    <sheet name="Singoli" sheetId="3" r:id="rId5"/>
    <sheet name="Stamm Adulti" sheetId="99" r:id="rId6"/>
    <sheet name="Singoli Adulti" sheetId="98" r:id="rId7"/>
    <sheet name="Vuoto" sheetId="100" r:id="rId8"/>
    <sheet name="Bertoni" sheetId="101" r:id="rId9"/>
    <sheet name="Bonetti" sheetId="108" r:id="rId10"/>
    <sheet name="Cipriani" sheetId="102" r:id="rId11"/>
    <sheet name="Di Antonio" sheetId="106" r:id="rId12"/>
    <sheet name="Di Maio" sheetId="103" r:id="rId13"/>
    <sheet name="Marson" sheetId="107" r:id="rId14"/>
    <sheet name="Peroni" sheetId="105" r:id="rId15"/>
    <sheet name="Piccoli" sheetId="104" r:id="rId16"/>
    <sheet name="Puglia" sheetId="109" r:id="rId17"/>
  </sheets>
  <definedNames>
    <definedName name="_xlnm._FilterDatabase" localSheetId="2" hidden="1">Stamm!$C$1:$C$52</definedName>
    <definedName name="_xlnm._FilterDatabase" localSheetId="5" hidden="1">'Stamm Adulti'!$C$1:$C$22</definedName>
    <definedName name="_xlnm.Print_Area" localSheetId="8">Bertoni!$A$1:$Q$19</definedName>
    <definedName name="_xlnm.Print_Area" localSheetId="9">Bonetti!$A$1:$Q$20</definedName>
    <definedName name="_xlnm.Print_Area" localSheetId="10">Cipriani!$A$1:$Q$30</definedName>
    <definedName name="_xlnm.Print_Area" localSheetId="3">Coppie!$A$1:$W$35</definedName>
    <definedName name="_xlnm.Print_Area" localSheetId="11">'Di Antonio'!$A$1:$Q$16</definedName>
    <definedName name="_xlnm.Print_Area" localSheetId="12">'Di Maio'!$A$1:$Q$22</definedName>
    <definedName name="_xlnm.Print_Area" localSheetId="13">Marson!$A$1:$Q$23</definedName>
    <definedName name="_xlnm.Print_Area" localSheetId="14">Peroni!$A$1:$Q$32</definedName>
    <definedName name="_xlnm.Print_Area" localSheetId="15">Piccoli!$A$1:$Q$22</definedName>
    <definedName name="_xlnm.Print_Area" localSheetId="16">Puglia!$A$1:$Q$11</definedName>
    <definedName name="_xlnm.Print_Area" localSheetId="1">Riepilogo!$A$1:$W$32</definedName>
    <definedName name="_xlnm.Print_Area" localSheetId="4">Singoli!$B$1:$V$33</definedName>
    <definedName name="_xlnm.Print_Area" localSheetId="6">'Singoli Adulti'!$B$1:$V$11</definedName>
    <definedName name="_xlnm.Print_Area" localSheetId="2">Stamm!$A$1:$V$53</definedName>
    <definedName name="_xlnm.Print_Area" localSheetId="5">'Stamm Adulti'!$B$1:$V$25</definedName>
    <definedName name="_xlnm.Print_Titles" localSheetId="4">Singoli!$1:$1</definedName>
    <definedName name="_xlnm.Print_Titles" localSheetId="2">Stamm!$1:$1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09" l="1"/>
  <c r="K4" i="104"/>
  <c r="E4" i="104"/>
  <c r="K4" i="105"/>
  <c r="E4" i="105"/>
  <c r="K4" i="103"/>
  <c r="E4" i="103"/>
  <c r="E4" i="106"/>
  <c r="K4" i="107"/>
  <c r="E4" i="107"/>
  <c r="K4" i="102"/>
  <c r="E4" i="102"/>
  <c r="K4" i="108"/>
  <c r="E4" i="108"/>
  <c r="K4" i="101"/>
  <c r="S6" i="99"/>
  <c r="O45" i="109"/>
  <c r="O44" i="109"/>
  <c r="O43" i="109"/>
  <c r="O42" i="109"/>
  <c r="O41" i="109"/>
  <c r="O40" i="109"/>
  <c r="Q39" i="109"/>
  <c r="O39" i="109"/>
  <c r="Q38" i="109"/>
  <c r="O38" i="109"/>
  <c r="Q37" i="109"/>
  <c r="O37" i="109"/>
  <c r="Q36" i="109"/>
  <c r="O36" i="109"/>
  <c r="Q35" i="109"/>
  <c r="O35" i="109"/>
  <c r="Q34" i="109"/>
  <c r="O34" i="109"/>
  <c r="Q33" i="109"/>
  <c r="O33" i="109"/>
  <c r="Q32" i="109"/>
  <c r="O32" i="109"/>
  <c r="Q31" i="109"/>
  <c r="O31" i="109"/>
  <c r="Q30" i="109"/>
  <c r="O30" i="109"/>
  <c r="Q29" i="109"/>
  <c r="O29" i="109"/>
  <c r="Q28" i="109"/>
  <c r="O28" i="109"/>
  <c r="Q27" i="109"/>
  <c r="O27" i="109"/>
  <c r="Q26" i="109"/>
  <c r="O26" i="109"/>
  <c r="Q25" i="109"/>
  <c r="O25" i="109"/>
  <c r="Q24" i="109"/>
  <c r="O24" i="109"/>
  <c r="Q23" i="109"/>
  <c r="O23" i="109"/>
  <c r="Q22" i="109"/>
  <c r="O22" i="109"/>
  <c r="Q21" i="109"/>
  <c r="O21" i="109"/>
  <c r="Q20" i="109"/>
  <c r="O20" i="109"/>
  <c r="Q19" i="109"/>
  <c r="O19" i="109"/>
  <c r="Q18" i="109"/>
  <c r="O18" i="109"/>
  <c r="Q17" i="109"/>
  <c r="O17" i="109"/>
  <c r="Q16" i="109"/>
  <c r="O16" i="109"/>
  <c r="Q15" i="109"/>
  <c r="O15" i="109"/>
  <c r="Q14" i="109"/>
  <c r="O14" i="109"/>
  <c r="Q13" i="109"/>
  <c r="O13" i="109"/>
  <c r="Q12" i="109"/>
  <c r="O12" i="109"/>
  <c r="Q11" i="109"/>
  <c r="O11" i="109"/>
  <c r="Q10" i="109"/>
  <c r="O10" i="109"/>
  <c r="Q9" i="109"/>
  <c r="O6" i="109"/>
  <c r="Q8" i="109"/>
  <c r="O8" i="109"/>
  <c r="Q7" i="109"/>
  <c r="O9" i="109"/>
  <c r="Q6" i="109"/>
  <c r="O7" i="109"/>
  <c r="O4" i="109"/>
  <c r="O45" i="108"/>
  <c r="O44" i="108"/>
  <c r="O43" i="108"/>
  <c r="O42" i="108"/>
  <c r="O41" i="108"/>
  <c r="O40" i="108"/>
  <c r="Q39" i="108"/>
  <c r="O39" i="108"/>
  <c r="Q38" i="108"/>
  <c r="O38" i="108"/>
  <c r="Q37" i="108"/>
  <c r="O37" i="108"/>
  <c r="Q36" i="108"/>
  <c r="O36" i="108"/>
  <c r="Q35" i="108"/>
  <c r="O35" i="108"/>
  <c r="Q34" i="108"/>
  <c r="O34" i="108"/>
  <c r="Q33" i="108"/>
  <c r="O33" i="108"/>
  <c r="Q32" i="108"/>
  <c r="O32" i="108"/>
  <c r="Q31" i="108"/>
  <c r="O31" i="108"/>
  <c r="Q30" i="108"/>
  <c r="O30" i="108"/>
  <c r="Q29" i="108"/>
  <c r="O29" i="108"/>
  <c r="Q28" i="108"/>
  <c r="O28" i="108"/>
  <c r="Q27" i="108"/>
  <c r="O27" i="108"/>
  <c r="Q26" i="108"/>
  <c r="O26" i="108"/>
  <c r="Q25" i="108"/>
  <c r="O25" i="108"/>
  <c r="Q24" i="108"/>
  <c r="O24" i="108"/>
  <c r="Q23" i="108"/>
  <c r="O23" i="108"/>
  <c r="Q22" i="108"/>
  <c r="O22" i="108"/>
  <c r="Q21" i="108"/>
  <c r="O21" i="108"/>
  <c r="Q20" i="108"/>
  <c r="O20" i="108"/>
  <c r="Q19" i="108"/>
  <c r="O19" i="108"/>
  <c r="Q18" i="108"/>
  <c r="O18" i="108"/>
  <c r="Q17" i="108"/>
  <c r="O10" i="108"/>
  <c r="Q16" i="108"/>
  <c r="O17" i="108"/>
  <c r="Q15" i="108"/>
  <c r="O13" i="108"/>
  <c r="Q14" i="108"/>
  <c r="O16" i="108"/>
  <c r="Q13" i="108"/>
  <c r="O11" i="108"/>
  <c r="Q12" i="108"/>
  <c r="O12" i="108"/>
  <c r="Q11" i="108"/>
  <c r="O14" i="108"/>
  <c r="Q10" i="108"/>
  <c r="O15" i="108"/>
  <c r="Q9" i="108"/>
  <c r="O9" i="108"/>
  <c r="Q8" i="108"/>
  <c r="O6" i="108"/>
  <c r="Q7" i="108"/>
  <c r="O7" i="108"/>
  <c r="Q6" i="108"/>
  <c r="O8" i="108"/>
  <c r="O4" i="108"/>
  <c r="O45" i="107"/>
  <c r="O44" i="107"/>
  <c r="O43" i="107"/>
  <c r="O42" i="107"/>
  <c r="O41" i="107"/>
  <c r="O40" i="107"/>
  <c r="Q39" i="107"/>
  <c r="O39" i="107"/>
  <c r="Q38" i="107"/>
  <c r="O38" i="107"/>
  <c r="Q37" i="107"/>
  <c r="O37" i="107"/>
  <c r="Q36" i="107"/>
  <c r="O36" i="107"/>
  <c r="Q35" i="107"/>
  <c r="O35" i="107"/>
  <c r="Q34" i="107"/>
  <c r="O34" i="107"/>
  <c r="Q33" i="107"/>
  <c r="O33" i="107"/>
  <c r="Q32" i="107"/>
  <c r="O32" i="107"/>
  <c r="Q31" i="107"/>
  <c r="O31" i="107"/>
  <c r="Q30" i="107"/>
  <c r="O30" i="107"/>
  <c r="Q29" i="107"/>
  <c r="O29" i="107"/>
  <c r="Q28" i="107"/>
  <c r="O28" i="107"/>
  <c r="Q27" i="107"/>
  <c r="O27" i="107"/>
  <c r="Q26" i="107"/>
  <c r="O26" i="107"/>
  <c r="Q25" i="107"/>
  <c r="O25" i="107"/>
  <c r="Q24" i="107"/>
  <c r="O24" i="107"/>
  <c r="Q23" i="107"/>
  <c r="O23" i="107"/>
  <c r="Q22" i="107"/>
  <c r="O22" i="107"/>
  <c r="Q21" i="107"/>
  <c r="O7" i="107"/>
  <c r="Q20" i="107"/>
  <c r="O12" i="107"/>
  <c r="Q19" i="107"/>
  <c r="O8" i="107"/>
  <c r="Q18" i="107"/>
  <c r="O11" i="107"/>
  <c r="Q17" i="107"/>
  <c r="O19" i="107"/>
  <c r="Q16" i="107"/>
  <c r="O21" i="107"/>
  <c r="Q15" i="107"/>
  <c r="O18" i="107"/>
  <c r="Q14" i="107"/>
  <c r="O16" i="107"/>
  <c r="Q13" i="107"/>
  <c r="O9" i="107"/>
  <c r="Q12" i="107"/>
  <c r="O6" i="107"/>
  <c r="Q11" i="107"/>
  <c r="O13" i="107"/>
  <c r="Q10" i="107"/>
  <c r="O10" i="107"/>
  <c r="Q9" i="107"/>
  <c r="O14" i="107"/>
  <c r="Q8" i="107"/>
  <c r="O17" i="107"/>
  <c r="Q7" i="107"/>
  <c r="O15" i="107"/>
  <c r="Q6" i="107"/>
  <c r="O20" i="107"/>
  <c r="O4" i="107"/>
  <c r="O45" i="106"/>
  <c r="O44" i="106"/>
  <c r="O43" i="106"/>
  <c r="O42" i="106"/>
  <c r="O41" i="106"/>
  <c r="O40" i="106"/>
  <c r="Q39" i="106"/>
  <c r="O39" i="106"/>
  <c r="Q38" i="106"/>
  <c r="O38" i="106"/>
  <c r="Q37" i="106"/>
  <c r="O37" i="106"/>
  <c r="Q36" i="106"/>
  <c r="O36" i="106"/>
  <c r="Q35" i="106"/>
  <c r="O35" i="106"/>
  <c r="Q34" i="106"/>
  <c r="O34" i="106"/>
  <c r="Q33" i="106"/>
  <c r="O33" i="106"/>
  <c r="Q32" i="106"/>
  <c r="O32" i="106"/>
  <c r="Q31" i="106"/>
  <c r="O31" i="106"/>
  <c r="Q30" i="106"/>
  <c r="O30" i="106"/>
  <c r="Q29" i="106"/>
  <c r="O29" i="106"/>
  <c r="Q28" i="106"/>
  <c r="O28" i="106"/>
  <c r="Q27" i="106"/>
  <c r="O27" i="106"/>
  <c r="Q26" i="106"/>
  <c r="O26" i="106"/>
  <c r="Q25" i="106"/>
  <c r="O25" i="106"/>
  <c r="Q24" i="106"/>
  <c r="O24" i="106"/>
  <c r="Q23" i="106"/>
  <c r="O23" i="106"/>
  <c r="Q22" i="106"/>
  <c r="O22" i="106"/>
  <c r="Q21" i="106"/>
  <c r="O21" i="106"/>
  <c r="Q20" i="106"/>
  <c r="O20" i="106"/>
  <c r="Q19" i="106"/>
  <c r="O19" i="106"/>
  <c r="Q18" i="106"/>
  <c r="O18" i="106"/>
  <c r="Q17" i="106"/>
  <c r="O17" i="106"/>
  <c r="Q16" i="106"/>
  <c r="O16" i="106"/>
  <c r="Q15" i="106"/>
  <c r="O15" i="106"/>
  <c r="Q14" i="106"/>
  <c r="O14" i="106"/>
  <c r="Q13" i="106"/>
  <c r="O11" i="106"/>
  <c r="Q12" i="106"/>
  <c r="O10" i="106"/>
  <c r="Q11" i="106"/>
  <c r="O13" i="106"/>
  <c r="Q10" i="106"/>
  <c r="O8" i="106"/>
  <c r="Q9" i="106"/>
  <c r="O12" i="106"/>
  <c r="Q8" i="106"/>
  <c r="O7" i="106"/>
  <c r="Q7" i="106"/>
  <c r="O9" i="106"/>
  <c r="Q6" i="106"/>
  <c r="O6" i="106"/>
  <c r="O4" i="106"/>
  <c r="O45" i="105"/>
  <c r="O44" i="105"/>
  <c r="O43" i="105"/>
  <c r="O42" i="105"/>
  <c r="O41" i="105"/>
  <c r="O40" i="105"/>
  <c r="Q39" i="105"/>
  <c r="O39" i="105"/>
  <c r="Q38" i="105"/>
  <c r="O38" i="105"/>
  <c r="Q37" i="105"/>
  <c r="O37" i="105"/>
  <c r="Q36" i="105"/>
  <c r="O36" i="105"/>
  <c r="Q35" i="105"/>
  <c r="O35" i="105"/>
  <c r="Q34" i="105"/>
  <c r="O34" i="105"/>
  <c r="Q33" i="105"/>
  <c r="O33" i="105"/>
  <c r="Q32" i="105"/>
  <c r="O32" i="105"/>
  <c r="Q31" i="105"/>
  <c r="O31" i="105"/>
  <c r="Q30" i="105"/>
  <c r="O30" i="105"/>
  <c r="Q29" i="105"/>
  <c r="O10" i="105"/>
  <c r="Q28" i="105"/>
  <c r="O21" i="105"/>
  <c r="Q27" i="105"/>
  <c r="O22" i="105"/>
  <c r="Q26" i="105"/>
  <c r="O25" i="105"/>
  <c r="Q25" i="105"/>
  <c r="O23" i="105"/>
  <c r="Q24" i="105"/>
  <c r="O14" i="105"/>
  <c r="Q23" i="105"/>
  <c r="O26" i="105"/>
  <c r="Q22" i="105"/>
  <c r="O28" i="105"/>
  <c r="Q21" i="105"/>
  <c r="O12" i="105"/>
  <c r="Q20" i="105"/>
  <c r="O9" i="105"/>
  <c r="Q19" i="105"/>
  <c r="O11" i="105"/>
  <c r="Q18" i="105"/>
  <c r="O7" i="105"/>
  <c r="Q17" i="105"/>
  <c r="O24" i="105"/>
  <c r="Q16" i="105"/>
  <c r="O18" i="105"/>
  <c r="Q15" i="105"/>
  <c r="O16" i="105"/>
  <c r="Q14" i="105"/>
  <c r="O27" i="105"/>
  <c r="Q13" i="105"/>
  <c r="O8" i="105"/>
  <c r="Q12" i="105"/>
  <c r="O6" i="105"/>
  <c r="Q11" i="105"/>
  <c r="O19" i="105"/>
  <c r="Q10" i="105"/>
  <c r="O29" i="105"/>
  <c r="Q9" i="105"/>
  <c r="O17" i="105"/>
  <c r="Q8" i="105"/>
  <c r="O15" i="105"/>
  <c r="Q7" i="105"/>
  <c r="O13" i="105"/>
  <c r="Q6" i="105"/>
  <c r="O20" i="105"/>
  <c r="O4" i="105"/>
  <c r="O45" i="104"/>
  <c r="O44" i="104"/>
  <c r="O43" i="104"/>
  <c r="O42" i="104"/>
  <c r="O41" i="104"/>
  <c r="O40" i="104"/>
  <c r="Q39" i="104"/>
  <c r="O39" i="104"/>
  <c r="Q38" i="104"/>
  <c r="O38" i="104"/>
  <c r="Q37" i="104"/>
  <c r="O37" i="104"/>
  <c r="Q36" i="104"/>
  <c r="O36" i="104"/>
  <c r="Q35" i="104"/>
  <c r="O35" i="104"/>
  <c r="Q34" i="104"/>
  <c r="O34" i="104"/>
  <c r="Q33" i="104"/>
  <c r="O33" i="104"/>
  <c r="Q32" i="104"/>
  <c r="O32" i="104"/>
  <c r="Q31" i="104"/>
  <c r="O31" i="104"/>
  <c r="Q30" i="104"/>
  <c r="O30" i="104"/>
  <c r="Q29" i="104"/>
  <c r="O29" i="104"/>
  <c r="Q28" i="104"/>
  <c r="O28" i="104"/>
  <c r="Q27" i="104"/>
  <c r="O27" i="104"/>
  <c r="Q26" i="104"/>
  <c r="O26" i="104"/>
  <c r="Q25" i="104"/>
  <c r="O25" i="104"/>
  <c r="Q24" i="104"/>
  <c r="O24" i="104"/>
  <c r="Q23" i="104"/>
  <c r="O23" i="104"/>
  <c r="Q22" i="104"/>
  <c r="O22" i="104"/>
  <c r="Q21" i="104"/>
  <c r="O21" i="104"/>
  <c r="Q20" i="104"/>
  <c r="O20" i="104"/>
  <c r="Q19" i="104"/>
  <c r="O19" i="104"/>
  <c r="Q18" i="104"/>
  <c r="O18" i="104"/>
  <c r="Q17" i="104"/>
  <c r="O11" i="104"/>
  <c r="Q16" i="104"/>
  <c r="O17" i="104"/>
  <c r="Q15" i="104"/>
  <c r="O16" i="104"/>
  <c r="Q14" i="104"/>
  <c r="O6" i="104"/>
  <c r="Q13" i="104"/>
  <c r="O13" i="104"/>
  <c r="Q12" i="104"/>
  <c r="O14" i="104"/>
  <c r="Q11" i="104"/>
  <c r="O7" i="104"/>
  <c r="Q10" i="104"/>
  <c r="O15" i="104"/>
  <c r="Q9" i="104"/>
  <c r="O12" i="104"/>
  <c r="Q8" i="104"/>
  <c r="O8" i="104"/>
  <c r="Q7" i="104"/>
  <c r="O10" i="104"/>
  <c r="Q6" i="104"/>
  <c r="O9" i="104"/>
  <c r="O4" i="104"/>
  <c r="O45" i="103"/>
  <c r="O44" i="103"/>
  <c r="O43" i="103"/>
  <c r="O42" i="103"/>
  <c r="O41" i="103"/>
  <c r="O40" i="103"/>
  <c r="Q39" i="103"/>
  <c r="O39" i="103"/>
  <c r="Q38" i="103"/>
  <c r="O38" i="103"/>
  <c r="Q37" i="103"/>
  <c r="O37" i="103"/>
  <c r="Q36" i="103"/>
  <c r="O36" i="103"/>
  <c r="Q35" i="103"/>
  <c r="O35" i="103"/>
  <c r="Q34" i="103"/>
  <c r="O34" i="103"/>
  <c r="Q33" i="103"/>
  <c r="O33" i="103"/>
  <c r="Q32" i="103"/>
  <c r="O32" i="103"/>
  <c r="Q31" i="103"/>
  <c r="O31" i="103"/>
  <c r="Q30" i="103"/>
  <c r="O30" i="103"/>
  <c r="Q29" i="103"/>
  <c r="O29" i="103"/>
  <c r="Q28" i="103"/>
  <c r="O28" i="103"/>
  <c r="Q27" i="103"/>
  <c r="O27" i="103"/>
  <c r="Q26" i="103"/>
  <c r="O26" i="103"/>
  <c r="Q25" i="103"/>
  <c r="O25" i="103"/>
  <c r="Q24" i="103"/>
  <c r="O24" i="103"/>
  <c r="Q23" i="103"/>
  <c r="O23" i="103"/>
  <c r="Q22" i="103"/>
  <c r="O22" i="103"/>
  <c r="Q21" i="103"/>
  <c r="O8" i="103"/>
  <c r="Q20" i="103"/>
  <c r="O7" i="103"/>
  <c r="Q19" i="103"/>
  <c r="O6" i="103"/>
  <c r="Q18" i="103"/>
  <c r="O10" i="103"/>
  <c r="Q17" i="103"/>
  <c r="O20" i="103"/>
  <c r="Q16" i="103"/>
  <c r="O21" i="103"/>
  <c r="Q15" i="103"/>
  <c r="O19" i="103"/>
  <c r="Q14" i="103"/>
  <c r="O17" i="103"/>
  <c r="Q13" i="103"/>
  <c r="O11" i="103"/>
  <c r="Q12" i="103"/>
  <c r="O13" i="103"/>
  <c r="Q11" i="103"/>
  <c r="O9" i="103"/>
  <c r="Q10" i="103"/>
  <c r="O12" i="103"/>
  <c r="Q9" i="103"/>
  <c r="O14" i="103"/>
  <c r="Q8" i="103"/>
  <c r="O18" i="103"/>
  <c r="Q7" i="103"/>
  <c r="O15" i="103"/>
  <c r="Q6" i="103"/>
  <c r="O16" i="103"/>
  <c r="O4" i="103"/>
  <c r="O45" i="102"/>
  <c r="O44" i="102"/>
  <c r="O43" i="102"/>
  <c r="O42" i="102"/>
  <c r="O41" i="102"/>
  <c r="O40" i="102"/>
  <c r="Q39" i="102"/>
  <c r="O39" i="102"/>
  <c r="Q38" i="102"/>
  <c r="O38" i="102"/>
  <c r="Q37" i="102"/>
  <c r="O37" i="102"/>
  <c r="Q36" i="102"/>
  <c r="O36" i="102"/>
  <c r="Q35" i="102"/>
  <c r="O35" i="102"/>
  <c r="Q34" i="102"/>
  <c r="O34" i="102"/>
  <c r="Q33" i="102"/>
  <c r="O33" i="102"/>
  <c r="Q32" i="102"/>
  <c r="O32" i="102"/>
  <c r="Q31" i="102"/>
  <c r="O31" i="102"/>
  <c r="Q30" i="102"/>
  <c r="O30" i="102"/>
  <c r="Q29" i="102"/>
  <c r="O29" i="102"/>
  <c r="Q28" i="102"/>
  <c r="O28" i="102"/>
  <c r="Q27" i="102"/>
  <c r="O7" i="102"/>
  <c r="Q26" i="102"/>
  <c r="O8" i="102"/>
  <c r="Q25" i="102"/>
  <c r="O10" i="102"/>
  <c r="Q24" i="102"/>
  <c r="O14" i="102"/>
  <c r="Q23" i="102"/>
  <c r="O22" i="102"/>
  <c r="Q22" i="102"/>
  <c r="O12" i="102"/>
  <c r="Q21" i="102"/>
  <c r="O19" i="102"/>
  <c r="Q20" i="102"/>
  <c r="O27" i="102"/>
  <c r="Q19" i="102"/>
  <c r="O9" i="102"/>
  <c r="Q18" i="102"/>
  <c r="O6" i="102"/>
  <c r="Q17" i="102"/>
  <c r="O11" i="102"/>
  <c r="Q16" i="102"/>
  <c r="O18" i="102"/>
  <c r="Q15" i="102"/>
  <c r="O13" i="102"/>
  <c r="Q14" i="102"/>
  <c r="O25" i="102"/>
  <c r="Q13" i="102"/>
  <c r="O16" i="102"/>
  <c r="Q12" i="102"/>
  <c r="O20" i="102"/>
  <c r="Q11" i="102"/>
  <c r="O15" i="102"/>
  <c r="Q10" i="102"/>
  <c r="O17" i="102"/>
  <c r="Q9" i="102"/>
  <c r="O26" i="102"/>
  <c r="Q8" i="102"/>
  <c r="O23" i="102"/>
  <c r="Q7" i="102"/>
  <c r="O21" i="102"/>
  <c r="Q6" i="102"/>
  <c r="O24" i="102"/>
  <c r="O4" i="102"/>
  <c r="O15" i="101"/>
  <c r="O13" i="101"/>
  <c r="O17" i="101"/>
  <c r="O9" i="101"/>
  <c r="O45" i="101"/>
  <c r="O44" i="101"/>
  <c r="O43" i="101"/>
  <c r="O42" i="101"/>
  <c r="O41" i="101"/>
  <c r="O40" i="101"/>
  <c r="Q39" i="101"/>
  <c r="O39" i="101"/>
  <c r="Q38" i="101"/>
  <c r="O38" i="101"/>
  <c r="Q37" i="101"/>
  <c r="O37" i="101"/>
  <c r="Q36" i="101"/>
  <c r="O36" i="101"/>
  <c r="Q35" i="101"/>
  <c r="O35" i="101"/>
  <c r="Q34" i="101"/>
  <c r="O34" i="101"/>
  <c r="Q33" i="101"/>
  <c r="O33" i="101"/>
  <c r="Q32" i="101"/>
  <c r="O32" i="101"/>
  <c r="Q31" i="101"/>
  <c r="O31" i="101"/>
  <c r="Q30" i="101"/>
  <c r="O30" i="101"/>
  <c r="Q29" i="101"/>
  <c r="O29" i="101"/>
  <c r="Q28" i="101"/>
  <c r="O28" i="101"/>
  <c r="Q27" i="101"/>
  <c r="O27" i="101"/>
  <c r="Q26" i="101"/>
  <c r="O26" i="101"/>
  <c r="Q25" i="101"/>
  <c r="O25" i="101"/>
  <c r="Q24" i="101"/>
  <c r="O24" i="101"/>
  <c r="Q23" i="101"/>
  <c r="O23" i="101"/>
  <c r="Q22" i="101"/>
  <c r="O22" i="101"/>
  <c r="Q21" i="101"/>
  <c r="O21" i="101"/>
  <c r="Q20" i="101"/>
  <c r="O20" i="101"/>
  <c r="Q19" i="101"/>
  <c r="O19" i="101"/>
  <c r="Q18" i="101"/>
  <c r="O18" i="101"/>
  <c r="Q17" i="101"/>
  <c r="O12" i="101"/>
  <c r="Q16" i="101"/>
  <c r="O14" i="101"/>
  <c r="Q15" i="101"/>
  <c r="O16" i="101"/>
  <c r="Q14" i="101"/>
  <c r="O11" i="101"/>
  <c r="Q13" i="101"/>
  <c r="O10" i="101"/>
  <c r="Q12" i="101"/>
  <c r="O8" i="101"/>
  <c r="Q11" i="101"/>
  <c r="O7" i="101"/>
  <c r="Q10" i="101"/>
  <c r="O6" i="101"/>
  <c r="E4" i="101" s="1"/>
  <c r="Q9" i="101"/>
  <c r="Q8" i="101"/>
  <c r="Q7" i="101"/>
  <c r="Q6" i="101"/>
  <c r="O4" i="101"/>
  <c r="O45" i="100"/>
  <c r="O44" i="100"/>
  <c r="O43" i="100"/>
  <c r="O42" i="100"/>
  <c r="O41" i="100"/>
  <c r="O40" i="100"/>
  <c r="Q39" i="100"/>
  <c r="O39" i="100"/>
  <c r="Q38" i="100"/>
  <c r="O38" i="100"/>
  <c r="Q37" i="100"/>
  <c r="O37" i="100"/>
  <c r="Q36" i="100"/>
  <c r="O36" i="100"/>
  <c r="Q35" i="100"/>
  <c r="O35" i="100"/>
  <c r="Q34" i="100"/>
  <c r="O34" i="100"/>
  <c r="Q33" i="100"/>
  <c r="O33" i="100"/>
  <c r="Q32" i="100"/>
  <c r="O32" i="100"/>
  <c r="Q31" i="100"/>
  <c r="O31" i="100"/>
  <c r="Q30" i="100"/>
  <c r="O30" i="100"/>
  <c r="Q29" i="100"/>
  <c r="O29" i="100"/>
  <c r="Q28" i="100"/>
  <c r="O28" i="100"/>
  <c r="Q27" i="100"/>
  <c r="O27" i="100"/>
  <c r="Q26" i="100"/>
  <c r="O26" i="100"/>
  <c r="Q25" i="100"/>
  <c r="O25" i="100"/>
  <c r="Q24" i="100"/>
  <c r="O24" i="100"/>
  <c r="Q23" i="100"/>
  <c r="O23" i="100"/>
  <c r="Q22" i="100"/>
  <c r="O22" i="100"/>
  <c r="Q21" i="100"/>
  <c r="O21" i="100"/>
  <c r="Q20" i="100"/>
  <c r="O20" i="100"/>
  <c r="Q19" i="100"/>
  <c r="O19" i="100"/>
  <c r="Q18" i="100"/>
  <c r="O18" i="100"/>
  <c r="Q17" i="100"/>
  <c r="O17" i="100"/>
  <c r="Q16" i="100"/>
  <c r="O16" i="100"/>
  <c r="Q15" i="100"/>
  <c r="O15" i="100"/>
  <c r="Q14" i="100"/>
  <c r="O14" i="100"/>
  <c r="Q13" i="100"/>
  <c r="O13" i="100"/>
  <c r="Q12" i="100"/>
  <c r="O12" i="100"/>
  <c r="Q11" i="100"/>
  <c r="O11" i="100"/>
  <c r="Q10" i="100"/>
  <c r="O10" i="100"/>
  <c r="Q9" i="100"/>
  <c r="O9" i="100"/>
  <c r="Q8" i="100"/>
  <c r="O8" i="100"/>
  <c r="Q7" i="100"/>
  <c r="O7" i="100"/>
  <c r="Q6" i="100"/>
  <c r="O6" i="100"/>
  <c r="O4" i="100"/>
  <c r="K31" i="10" l="1"/>
  <c r="V16" i="97"/>
  <c r="S16" i="97"/>
  <c r="V15" i="97"/>
  <c r="S15" i="97"/>
  <c r="V14" i="97"/>
  <c r="S14" i="97"/>
  <c r="V13" i="97"/>
  <c r="V17" i="97" s="1"/>
  <c r="S13" i="97"/>
  <c r="T15" i="97" s="1"/>
  <c r="V11" i="97"/>
  <c r="S11" i="97"/>
  <c r="V10" i="97"/>
  <c r="S10" i="97"/>
  <c r="V9" i="97"/>
  <c r="S9" i="97"/>
  <c r="V8" i="97"/>
  <c r="V12" i="97" s="1"/>
  <c r="S8" i="97"/>
  <c r="T10" i="97" s="1"/>
  <c r="V6" i="97"/>
  <c r="S6" i="97"/>
  <c r="V5" i="97"/>
  <c r="S5" i="97"/>
  <c r="V4" i="97"/>
  <c r="S4" i="97"/>
  <c r="V3" i="97"/>
  <c r="V7" i="97" s="1"/>
  <c r="S3" i="97"/>
  <c r="T5" i="97" s="1"/>
  <c r="V25" i="97"/>
  <c r="S25" i="97"/>
  <c r="V24" i="97"/>
  <c r="W25" i="97" s="1"/>
  <c r="S24" i="97"/>
  <c r="T24" i="97" s="1"/>
  <c r="V21" i="97"/>
  <c r="S21" i="97"/>
  <c r="V20" i="97"/>
  <c r="S20" i="97"/>
  <c r="T20" i="97" s="1"/>
  <c r="V23" i="97"/>
  <c r="S23" i="97"/>
  <c r="V22" i="97"/>
  <c r="W23" i="97" s="1"/>
  <c r="S22" i="97"/>
  <c r="T22" i="97" s="1"/>
  <c r="V34" i="2"/>
  <c r="S34" i="2"/>
  <c r="V33" i="2"/>
  <c r="W34" i="2" s="1"/>
  <c r="S33" i="2"/>
  <c r="T33" i="2" s="1"/>
  <c r="V32" i="2"/>
  <c r="S32" i="2"/>
  <c r="V31" i="2"/>
  <c r="W32" i="2" s="1"/>
  <c r="S31" i="2"/>
  <c r="T31" i="2" s="1"/>
  <c r="V30" i="2"/>
  <c r="S30" i="2"/>
  <c r="V29" i="2"/>
  <c r="W30" i="2" s="1"/>
  <c r="S29" i="2"/>
  <c r="T29" i="2" s="1"/>
  <c r="R22" i="99"/>
  <c r="Q22" i="99"/>
  <c r="P22" i="99"/>
  <c r="O22" i="99"/>
  <c r="N22" i="99"/>
  <c r="M22" i="99"/>
  <c r="L22" i="99"/>
  <c r="K22" i="99"/>
  <c r="J22" i="99"/>
  <c r="I22" i="99"/>
  <c r="H22" i="99"/>
  <c r="G22" i="99"/>
  <c r="V21" i="99"/>
  <c r="S21" i="99"/>
  <c r="V20" i="99"/>
  <c r="S20" i="99"/>
  <c r="V19" i="99"/>
  <c r="S19" i="99"/>
  <c r="V18" i="99"/>
  <c r="S18" i="99"/>
  <c r="R7" i="99"/>
  <c r="Q7" i="99"/>
  <c r="P7" i="99"/>
  <c r="O7" i="99"/>
  <c r="N7" i="99"/>
  <c r="M7" i="99"/>
  <c r="L7" i="99"/>
  <c r="K7" i="99"/>
  <c r="J7" i="99"/>
  <c r="I7" i="99"/>
  <c r="H7" i="99"/>
  <c r="G7" i="99"/>
  <c r="V6" i="99"/>
  <c r="V5" i="99"/>
  <c r="S5" i="99"/>
  <c r="V4" i="99"/>
  <c r="S4" i="99"/>
  <c r="V3" i="99"/>
  <c r="S3" i="99"/>
  <c r="R12" i="99"/>
  <c r="Q12" i="99"/>
  <c r="P12" i="99"/>
  <c r="O12" i="99"/>
  <c r="N12" i="99"/>
  <c r="M12" i="99"/>
  <c r="L12" i="99"/>
  <c r="K12" i="99"/>
  <c r="J12" i="99"/>
  <c r="I12" i="99"/>
  <c r="H12" i="99"/>
  <c r="G12" i="99"/>
  <c r="V11" i="99"/>
  <c r="S11" i="99"/>
  <c r="V10" i="99"/>
  <c r="S10" i="99"/>
  <c r="V9" i="99"/>
  <c r="S9" i="99"/>
  <c r="V8" i="99"/>
  <c r="V12" i="99" s="1"/>
  <c r="S8" i="99"/>
  <c r="T10" i="99" s="1"/>
  <c r="R17" i="99"/>
  <c r="Q17" i="99"/>
  <c r="P17" i="99"/>
  <c r="O17" i="99"/>
  <c r="N17" i="99"/>
  <c r="M17" i="99"/>
  <c r="L17" i="99"/>
  <c r="K17" i="99"/>
  <c r="J17" i="99"/>
  <c r="I17" i="99"/>
  <c r="H17" i="99"/>
  <c r="G17" i="99"/>
  <c r="V16" i="99"/>
  <c r="S16" i="99"/>
  <c r="V15" i="99"/>
  <c r="S15" i="99"/>
  <c r="V14" i="99"/>
  <c r="S14" i="99"/>
  <c r="V13" i="99"/>
  <c r="S13" i="99"/>
  <c r="T10" i="98"/>
  <c r="R10" i="98"/>
  <c r="T4" i="98"/>
  <c r="R4" i="98"/>
  <c r="T3" i="98"/>
  <c r="R3" i="98"/>
  <c r="T8" i="98"/>
  <c r="R8" i="98"/>
  <c r="T6" i="98"/>
  <c r="R6" i="98"/>
  <c r="T7" i="98"/>
  <c r="R7" i="98"/>
  <c r="T5" i="98"/>
  <c r="R5" i="98"/>
  <c r="T9" i="98"/>
  <c r="R9" i="98"/>
  <c r="T25" i="3"/>
  <c r="R25" i="3"/>
  <c r="T10" i="3"/>
  <c r="R10" i="3"/>
  <c r="T12" i="3"/>
  <c r="R12" i="3"/>
  <c r="T7" i="3"/>
  <c r="R7" i="3"/>
  <c r="V28" i="2"/>
  <c r="S28" i="2"/>
  <c r="V27" i="2"/>
  <c r="W28" i="2" s="1"/>
  <c r="S27" i="2"/>
  <c r="V26" i="2"/>
  <c r="S26" i="2"/>
  <c r="V25" i="2"/>
  <c r="S25" i="2"/>
  <c r="V24" i="2"/>
  <c r="S24" i="2"/>
  <c r="V23" i="2"/>
  <c r="S23" i="2"/>
  <c r="V22" i="2"/>
  <c r="S22" i="2"/>
  <c r="V21" i="2"/>
  <c r="S21" i="2"/>
  <c r="V20" i="2"/>
  <c r="S20" i="2"/>
  <c r="V19" i="2"/>
  <c r="S19" i="2"/>
  <c r="V7" i="99" l="1"/>
  <c r="V22" i="99"/>
  <c r="T20" i="99"/>
  <c r="T5" i="99"/>
  <c r="V17" i="99"/>
  <c r="T15" i="99"/>
  <c r="W21" i="97"/>
  <c r="W20" i="2"/>
  <c r="W24" i="2"/>
  <c r="W22" i="2"/>
  <c r="W26" i="2"/>
  <c r="T19" i="2"/>
  <c r="T21" i="2"/>
  <c r="T23" i="2"/>
  <c r="T25" i="2"/>
  <c r="T27" i="2"/>
  <c r="T20" i="3" l="1"/>
  <c r="R20" i="3"/>
  <c r="T3" i="3"/>
  <c r="R3" i="3"/>
  <c r="T32" i="3"/>
  <c r="R32" i="3"/>
  <c r="T27" i="3"/>
  <c r="R27" i="3"/>
  <c r="T29" i="3"/>
  <c r="R29" i="3"/>
  <c r="T24" i="3"/>
  <c r="R24" i="3"/>
  <c r="T15" i="3"/>
  <c r="R15" i="3"/>
  <c r="T4" i="3"/>
  <c r="R4" i="3"/>
  <c r="T31" i="3"/>
  <c r="R31" i="3"/>
  <c r="T6" i="3"/>
  <c r="R6" i="3"/>
  <c r="T22" i="3"/>
  <c r="R22" i="3"/>
  <c r="T23" i="3"/>
  <c r="R23" i="3"/>
  <c r="T17" i="3"/>
  <c r="R17" i="3"/>
  <c r="T5" i="3"/>
  <c r="R5" i="3"/>
  <c r="T9" i="3"/>
  <c r="R9" i="3"/>
  <c r="T19" i="3"/>
  <c r="R19" i="3"/>
  <c r="T11" i="3"/>
  <c r="R11" i="3"/>
  <c r="T30" i="3"/>
  <c r="R30" i="3"/>
  <c r="T26" i="3"/>
  <c r="R26" i="3"/>
  <c r="T28" i="3"/>
  <c r="R28" i="3"/>
  <c r="T16" i="3"/>
  <c r="R16" i="3"/>
  <c r="T18" i="3"/>
  <c r="R18" i="3"/>
  <c r="T14" i="3"/>
  <c r="R14" i="3"/>
  <c r="T21" i="3"/>
  <c r="R21" i="3"/>
  <c r="T8" i="3"/>
  <c r="R8" i="3"/>
  <c r="T13" i="3"/>
  <c r="R13" i="3"/>
  <c r="V6" i="2"/>
  <c r="S6" i="2"/>
  <c r="V5" i="2"/>
  <c r="S5" i="2"/>
  <c r="V12" i="2"/>
  <c r="S12" i="2"/>
  <c r="V11" i="2"/>
  <c r="S11" i="2"/>
  <c r="V8" i="2"/>
  <c r="S8" i="2"/>
  <c r="V7" i="2"/>
  <c r="S7" i="2"/>
  <c r="V10" i="2"/>
  <c r="S10" i="2"/>
  <c r="V9" i="2"/>
  <c r="S9" i="2"/>
  <c r="V4" i="2"/>
  <c r="S4" i="2"/>
  <c r="V3" i="2"/>
  <c r="S3" i="2"/>
  <c r="V18" i="2"/>
  <c r="S18" i="2"/>
  <c r="V17" i="2"/>
  <c r="S17" i="2"/>
  <c r="V14" i="2"/>
  <c r="S14" i="2"/>
  <c r="V13" i="2"/>
  <c r="S13" i="2"/>
  <c r="V16" i="2"/>
  <c r="S16" i="2"/>
  <c r="V15" i="2"/>
  <c r="S15" i="2"/>
  <c r="K14" i="10"/>
  <c r="V31" i="1"/>
  <c r="S31" i="1"/>
  <c r="V30" i="1"/>
  <c r="S30" i="1"/>
  <c r="V29" i="1"/>
  <c r="S29" i="1"/>
  <c r="V28" i="1"/>
  <c r="S28" i="1"/>
  <c r="V46" i="1"/>
  <c r="S46" i="1"/>
  <c r="V45" i="1"/>
  <c r="S45" i="1"/>
  <c r="V44" i="1"/>
  <c r="S44" i="1"/>
  <c r="V43" i="1"/>
  <c r="S43" i="1"/>
  <c r="V41" i="1"/>
  <c r="S41" i="1"/>
  <c r="V40" i="1"/>
  <c r="S40" i="1"/>
  <c r="V39" i="1"/>
  <c r="S39" i="1"/>
  <c r="V38" i="1"/>
  <c r="S38" i="1"/>
  <c r="V51" i="1"/>
  <c r="S51" i="1"/>
  <c r="V50" i="1"/>
  <c r="S50" i="1"/>
  <c r="V49" i="1"/>
  <c r="S49" i="1"/>
  <c r="V48" i="1"/>
  <c r="S48" i="1"/>
  <c r="V36" i="1"/>
  <c r="S36" i="1"/>
  <c r="V35" i="1"/>
  <c r="S35" i="1"/>
  <c r="V34" i="1"/>
  <c r="S34" i="1"/>
  <c r="V33" i="1"/>
  <c r="S33" i="1"/>
  <c r="V16" i="1"/>
  <c r="S16" i="1"/>
  <c r="V15" i="1"/>
  <c r="S15" i="1"/>
  <c r="V14" i="1"/>
  <c r="S14" i="1"/>
  <c r="V13" i="1"/>
  <c r="S13" i="1"/>
  <c r="V6" i="1"/>
  <c r="S6" i="1"/>
  <c r="V5" i="1"/>
  <c r="S5" i="1"/>
  <c r="V4" i="1"/>
  <c r="S4" i="1"/>
  <c r="V3" i="1"/>
  <c r="S3" i="1"/>
  <c r="V11" i="1"/>
  <c r="S11" i="1"/>
  <c r="V10" i="1"/>
  <c r="S10" i="1"/>
  <c r="V9" i="1"/>
  <c r="S9" i="1"/>
  <c r="V8" i="1"/>
  <c r="S8" i="1"/>
  <c r="V26" i="1"/>
  <c r="S26" i="1"/>
  <c r="V25" i="1"/>
  <c r="S25" i="1"/>
  <c r="V24" i="1"/>
  <c r="S24" i="1"/>
  <c r="V23" i="1"/>
  <c r="S23" i="1"/>
  <c r="V21" i="1"/>
  <c r="S21" i="1"/>
  <c r="V20" i="1"/>
  <c r="S20" i="1"/>
  <c r="V19" i="1"/>
  <c r="S19" i="1"/>
  <c r="V18" i="1"/>
  <c r="S18" i="1"/>
  <c r="T15" i="2" l="1"/>
  <c r="T13" i="2"/>
  <c r="T17" i="2"/>
  <c r="T3" i="2"/>
  <c r="T9" i="2"/>
  <c r="T7" i="2"/>
  <c r="T11" i="2"/>
  <c r="T5" i="2"/>
  <c r="W14" i="2"/>
  <c r="W4" i="2"/>
  <c r="W8" i="2"/>
  <c r="W6" i="2"/>
  <c r="W16" i="2"/>
  <c r="W18" i="2"/>
  <c r="W10" i="2"/>
  <c r="W12" i="2"/>
  <c r="V22" i="1"/>
  <c r="V27" i="1"/>
  <c r="V12" i="1"/>
  <c r="V17" i="1"/>
  <c r="V37" i="1"/>
  <c r="V52" i="1"/>
  <c r="V42" i="1"/>
  <c r="T40" i="1"/>
  <c r="T30" i="1"/>
  <c r="V32" i="1"/>
  <c r="V47" i="1"/>
  <c r="T45" i="1"/>
  <c r="V7" i="1"/>
  <c r="T10" i="1"/>
  <c r="T50" i="1"/>
  <c r="T35" i="1"/>
  <c r="T15" i="1"/>
  <c r="T5" i="1"/>
  <c r="T25" i="1"/>
  <c r="T20" i="1"/>
</calcChain>
</file>

<file path=xl/sharedStrings.xml><?xml version="1.0" encoding="utf-8"?>
<sst xmlns="http://schemas.openxmlformats.org/spreadsheetml/2006/main" count="1093" uniqueCount="138">
  <si>
    <t>Anello</t>
  </si>
  <si>
    <t>Disp.</t>
  </si>
  <si>
    <t>Klok</t>
  </si>
  <si>
    <t>Bol</t>
  </si>
  <si>
    <t>Rol</t>
  </si>
  <si>
    <t>Stalt</t>
  </si>
  <si>
    <t>Fluit</t>
  </si>
  <si>
    <t>Bell</t>
  </si>
  <si>
    <t>Belr</t>
  </si>
  <si>
    <t>Negat.</t>
  </si>
  <si>
    <t>Class.</t>
  </si>
  <si>
    <t>A</t>
  </si>
  <si>
    <t>B</t>
  </si>
  <si>
    <t>C</t>
  </si>
  <si>
    <t>D</t>
  </si>
  <si>
    <t>Pt.sing</t>
  </si>
  <si>
    <t>Pt.tot</t>
  </si>
  <si>
    <t>Impr</t>
  </si>
  <si>
    <t>Armonia</t>
  </si>
  <si>
    <t>Fluit.r</t>
  </si>
  <si>
    <t>Nr.</t>
  </si>
  <si>
    <t>Ch-Kr</t>
  </si>
  <si>
    <t>Tjok.Tr</t>
  </si>
  <si>
    <t>E</t>
  </si>
  <si>
    <t>F</t>
  </si>
  <si>
    <t>Tjok-Tr</t>
  </si>
  <si>
    <t>PT. S.</t>
  </si>
  <si>
    <t>RNA</t>
  </si>
  <si>
    <t>Totale</t>
  </si>
  <si>
    <t>Out</t>
  </si>
  <si>
    <t>tot</t>
  </si>
  <si>
    <t>STAMM</t>
  </si>
  <si>
    <t>Allevatore</t>
  </si>
  <si>
    <t>Punti</t>
  </si>
  <si>
    <t>1°</t>
  </si>
  <si>
    <t>COPPIE</t>
  </si>
  <si>
    <t>2°</t>
  </si>
  <si>
    <t>SINGOLI</t>
  </si>
  <si>
    <t>3°</t>
  </si>
  <si>
    <t>Soggetti in concorso</t>
  </si>
  <si>
    <t>Stamm</t>
  </si>
  <si>
    <t>Coppie</t>
  </si>
  <si>
    <t>Singoli</t>
  </si>
  <si>
    <t>Totale Soggetti</t>
  </si>
  <si>
    <t>CAMPIONE RAZZA</t>
  </si>
  <si>
    <t>PREMIAZIONE SPECIALE SOCI CLUB</t>
  </si>
  <si>
    <t>PREMIAZIONE SPECIALE GENERALE</t>
  </si>
  <si>
    <t>MIGLIORI SUONI D'ACQUA SU 8 SOGGETTI SOCIO</t>
  </si>
  <si>
    <t>1° MIGLIORI 12 SOGGETTI</t>
  </si>
  <si>
    <t>2° MIGLIORI 12 SOGGETTI</t>
  </si>
  <si>
    <t>3° MIGLIORI 12 SOGGETTI</t>
  </si>
  <si>
    <t>MIGLIORE KLOKKENDE</t>
  </si>
  <si>
    <t>GIUDICE</t>
  </si>
  <si>
    <t>Ing</t>
  </si>
  <si>
    <t>out</t>
  </si>
  <si>
    <t>ALLEVATORE</t>
  </si>
  <si>
    <t>STAMM ADULTI</t>
  </si>
  <si>
    <t>ALEKSIC ZELJKO</t>
  </si>
  <si>
    <t>PIUME 23-26 Ottobre 2025 - Cesena</t>
  </si>
  <si>
    <t>Suoni d'acqua</t>
  </si>
  <si>
    <t>BERTONI GIOVANNI</t>
  </si>
  <si>
    <t>09NZ</t>
  </si>
  <si>
    <t>19</t>
  </si>
  <si>
    <t>9</t>
  </si>
  <si>
    <t>1</t>
  </si>
  <si>
    <t>26</t>
  </si>
  <si>
    <t>CIPRIANI IVO</t>
  </si>
  <si>
    <t>EB74</t>
  </si>
  <si>
    <t>104</t>
  </si>
  <si>
    <t>157</t>
  </si>
  <si>
    <t>PICCOLI GREGORIO</t>
  </si>
  <si>
    <t>3SHH</t>
  </si>
  <si>
    <t>22</t>
  </si>
  <si>
    <t>PERONI RAFFAELE</t>
  </si>
  <si>
    <t>706C</t>
  </si>
  <si>
    <t>DI MAIO DIEGO</t>
  </si>
  <si>
    <t>260P</t>
  </si>
  <si>
    <t>DI ANTONIO ANDREA</t>
  </si>
  <si>
    <t>6BRF</t>
  </si>
  <si>
    <t>BONETTI GIANNI</t>
  </si>
  <si>
    <t>147N</t>
  </si>
  <si>
    <t>MARSON GIANLUCA</t>
  </si>
  <si>
    <t>03WH</t>
  </si>
  <si>
    <t>SOCIO CLUB</t>
  </si>
  <si>
    <t>SI</t>
  </si>
  <si>
    <t>P,TI</t>
  </si>
  <si>
    <t>Migliore Klokkende</t>
  </si>
  <si>
    <t>PT. tot.</t>
  </si>
  <si>
    <t>Cat.</t>
  </si>
  <si>
    <t>SUONI D'ACQUA</t>
  </si>
  <si>
    <t>STAMM PER CAMPIONATO SOCI</t>
  </si>
  <si>
    <t>P.TI</t>
  </si>
  <si>
    <t>COPPIE PER CAMPIONATO SOCI</t>
  </si>
  <si>
    <t>SINGOLI PERCAMPIONATO SOCI</t>
  </si>
  <si>
    <t>MIGLIORI 12 SOGGETTI</t>
  </si>
  <si>
    <t>MIGLIORI SUONI D'ACQUA 8 SOGGETTI SOCIO</t>
  </si>
  <si>
    <t>Coppia1</t>
  </si>
  <si>
    <t>Coppia2</t>
  </si>
  <si>
    <t>Sing.Ad.</t>
  </si>
  <si>
    <t>Stamm1</t>
  </si>
  <si>
    <t>Stamm2</t>
  </si>
  <si>
    <t>Stamm3</t>
  </si>
  <si>
    <t>Sing. Ad.</t>
  </si>
  <si>
    <t>DI ANTONIO</t>
  </si>
  <si>
    <t>NO</t>
  </si>
  <si>
    <t>39</t>
  </si>
  <si>
    <t>67</t>
  </si>
  <si>
    <t>71</t>
  </si>
  <si>
    <t>70</t>
  </si>
  <si>
    <t>78</t>
  </si>
  <si>
    <t>15</t>
  </si>
  <si>
    <t>76</t>
  </si>
  <si>
    <t>77</t>
  </si>
  <si>
    <t>139</t>
  </si>
  <si>
    <t>97</t>
  </si>
  <si>
    <t>135</t>
  </si>
  <si>
    <t>102</t>
  </si>
  <si>
    <t>PUGLIA ANTONIO</t>
  </si>
  <si>
    <t>147W</t>
  </si>
  <si>
    <t>13</t>
  </si>
  <si>
    <t>3</t>
  </si>
  <si>
    <t>28</t>
  </si>
  <si>
    <t>90</t>
  </si>
  <si>
    <t>59</t>
  </si>
  <si>
    <t>62</t>
  </si>
  <si>
    <t>45</t>
  </si>
  <si>
    <t>49</t>
  </si>
  <si>
    <t>17</t>
  </si>
  <si>
    <t>46</t>
  </si>
  <si>
    <t>80</t>
  </si>
  <si>
    <t>12</t>
  </si>
  <si>
    <t>5</t>
  </si>
  <si>
    <t>14</t>
  </si>
  <si>
    <t>4</t>
  </si>
  <si>
    <t>44</t>
  </si>
  <si>
    <t>singolo</t>
  </si>
  <si>
    <t>Stamm Ad.</t>
  </si>
  <si>
    <t>SINGOLI ADULTI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</si>
</sst>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"/>
  </numFmts>
  <fonts count="51" x14ac:knownFonts="1">
    <font>
      <sz val="10"/>
      <name val="Arial"/>
    </font>
    <font>
      <sz val="9"/>
      <name val="Aptos"/>
      <family val="2"/>
    </font>
    <font>
      <b/>
      <i/>
      <sz val="18"/>
      <color theme="1"/>
      <name val="Aptos"/>
      <family val="2"/>
    </font>
    <font>
      <b/>
      <i/>
      <sz val="16"/>
      <color theme="1"/>
      <name val="Aptos"/>
      <family val="2"/>
    </font>
    <font>
      <b/>
      <sz val="14"/>
      <name val="Aptos"/>
      <family val="2"/>
    </font>
    <font>
      <b/>
      <i/>
      <sz val="14"/>
      <name val="Aptos"/>
      <family val="2"/>
    </font>
    <font>
      <b/>
      <sz val="14"/>
      <color theme="1"/>
      <name val="Aptos"/>
      <family val="2"/>
    </font>
    <font>
      <b/>
      <sz val="14"/>
      <color indexed="10"/>
      <name val="Aptos"/>
      <family val="2"/>
    </font>
    <font>
      <b/>
      <sz val="14"/>
      <color rgb="FFFF0000"/>
      <name val="Aptos"/>
      <family val="2"/>
    </font>
    <font>
      <sz val="10"/>
      <name val="Aptos"/>
      <family val="2"/>
    </font>
    <font>
      <sz val="14"/>
      <name val="Aptos"/>
      <family val="2"/>
    </font>
    <font>
      <sz val="12"/>
      <name val="Aptos"/>
      <family val="2"/>
    </font>
    <font>
      <sz val="11"/>
      <color theme="1"/>
      <name val="Aptos"/>
      <family val="2"/>
    </font>
    <font>
      <sz val="11"/>
      <name val="Aptos"/>
      <family val="2"/>
    </font>
    <font>
      <sz val="10"/>
      <color indexed="10"/>
      <name val="Aptos"/>
      <family val="2"/>
    </font>
    <font>
      <b/>
      <sz val="12"/>
      <color indexed="12"/>
      <name val="Aptos"/>
      <family val="2"/>
    </font>
    <font>
      <b/>
      <sz val="8"/>
      <name val="Aptos"/>
      <family val="2"/>
    </font>
    <font>
      <sz val="16"/>
      <color theme="1"/>
      <name val="Aptos"/>
      <family val="2"/>
    </font>
    <font>
      <b/>
      <sz val="11"/>
      <name val="Aptos"/>
      <family val="2"/>
    </font>
    <font>
      <b/>
      <i/>
      <sz val="18"/>
      <name val="Aptos"/>
      <family val="2"/>
    </font>
    <font>
      <b/>
      <i/>
      <sz val="14"/>
      <color theme="1"/>
      <name val="Aptos"/>
      <family val="2"/>
    </font>
    <font>
      <sz val="11"/>
      <color indexed="10"/>
      <name val="Aptos"/>
      <family val="2"/>
    </font>
    <font>
      <b/>
      <i/>
      <sz val="16"/>
      <name val="Aptos"/>
      <family val="2"/>
    </font>
    <font>
      <b/>
      <sz val="9"/>
      <name val="Aptos"/>
      <family val="2"/>
    </font>
    <font>
      <b/>
      <i/>
      <sz val="11"/>
      <name val="Aptos"/>
      <family val="2"/>
    </font>
    <font>
      <b/>
      <sz val="11"/>
      <color rgb="FFFF0000"/>
      <name val="Aptos"/>
      <family val="2"/>
    </font>
    <font>
      <b/>
      <sz val="11"/>
      <color indexed="10"/>
      <name val="Aptos"/>
      <family val="2"/>
    </font>
    <font>
      <sz val="11"/>
      <color rgb="FFFF0000"/>
      <name val="Aptos"/>
      <family val="2"/>
    </font>
    <font>
      <b/>
      <sz val="12"/>
      <name val="Aptos"/>
      <family val="2"/>
    </font>
    <font>
      <sz val="9"/>
      <color theme="1"/>
      <name val="Aptos"/>
      <family val="2"/>
    </font>
    <font>
      <sz val="14"/>
      <color rgb="FFFF0000"/>
      <name val="Aptos"/>
      <family val="2"/>
    </font>
    <font>
      <b/>
      <sz val="16"/>
      <color rgb="FFFF0000"/>
      <name val="Aptos"/>
      <family val="2"/>
    </font>
    <font>
      <sz val="16"/>
      <name val="Aptos"/>
      <family val="2"/>
    </font>
    <font>
      <b/>
      <sz val="10"/>
      <color indexed="10"/>
      <name val="Aptos"/>
      <family val="2"/>
    </font>
    <font>
      <sz val="10"/>
      <color rgb="FFFF0000"/>
      <name val="Aptos"/>
      <family val="2"/>
    </font>
    <font>
      <b/>
      <sz val="10"/>
      <name val="Aptos"/>
      <family val="2"/>
    </font>
    <font>
      <sz val="10"/>
      <name val="Agency FB"/>
      <family val="2"/>
    </font>
    <font>
      <sz val="9"/>
      <name val="Agency FB"/>
      <family val="2"/>
    </font>
    <font>
      <sz val="10"/>
      <name val="Arial"/>
      <family val="2"/>
    </font>
    <font>
      <b/>
      <sz val="12"/>
      <color rgb="FFFF0000"/>
      <name val="Aptos"/>
      <family val="2"/>
    </font>
    <font>
      <b/>
      <sz val="36"/>
      <name val="Aptos"/>
      <family val="2"/>
    </font>
    <font>
      <sz val="18"/>
      <name val="Aptos"/>
      <family val="2"/>
    </font>
    <font>
      <b/>
      <i/>
      <u/>
      <sz val="14"/>
      <name val="Aptos"/>
      <family val="2"/>
    </font>
    <font>
      <b/>
      <sz val="16"/>
      <name val="Aptos"/>
      <family val="2"/>
    </font>
    <font>
      <i/>
      <sz val="16"/>
      <name val="Aptos"/>
      <family val="2"/>
    </font>
    <font>
      <b/>
      <sz val="18"/>
      <name val="Aptos"/>
      <family val="2"/>
    </font>
    <font>
      <b/>
      <i/>
      <sz val="12"/>
      <name val="Aptos"/>
      <family val="2"/>
    </font>
    <font>
      <b/>
      <sz val="10"/>
      <color theme="1"/>
      <name val="Aptos"/>
      <family val="2"/>
    </font>
    <font>
      <b/>
      <sz val="9"/>
      <color theme="1"/>
      <name val="Aptos"/>
      <family val="2"/>
    </font>
    <font>
      <sz val="8"/>
      <name val="Arial"/>
      <family val="2"/>
    </font>
    <font>
      <sz val="12"/>
      <color indexed="10"/>
      <name val="Aptos"/>
      <family val="2"/>
    </font>
  </fonts>
  <fills count="2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5CEBFA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38" fillId="0" borderId="0"/>
  </cellStyleXfs>
  <cellXfs count="392">
    <xf numFmtId="0" fontId="0" fillId="0" borderId="0" xfId="0"/>
    <xf numFmtId="0" fontId="1" fillId="0" borderId="0" xfId="0" applyFont="1"/>
    <xf numFmtId="0" fontId="4" fillId="0" borderId="37" xfId="0" applyFont="1" applyBorder="1" applyAlignment="1">
      <alignment horizontal="left"/>
    </xf>
    <xf numFmtId="0" fontId="5" fillId="0" borderId="3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49" fontId="6" fillId="0" borderId="23" xfId="0" applyNumberFormat="1" applyFont="1" applyBorder="1" applyAlignment="1">
      <alignment horizontal="center" vertical="center"/>
    </xf>
    <xf numFmtId="49" fontId="4" fillId="0" borderId="23" xfId="0" applyNumberFormat="1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164" fontId="8" fillId="0" borderId="39" xfId="0" applyNumberFormat="1" applyFont="1" applyBorder="1" applyAlignment="1">
      <alignment horizontal="center" vertical="center"/>
    </xf>
    <xf numFmtId="164" fontId="4" fillId="0" borderId="37" xfId="0" applyNumberFormat="1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12" fillId="9" borderId="42" xfId="0" applyFont="1" applyFill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6" fillId="2" borderId="41" xfId="0" applyFont="1" applyFill="1" applyBorder="1"/>
    <xf numFmtId="0" fontId="13" fillId="0" borderId="44" xfId="0" applyFont="1" applyBorder="1" applyAlignment="1">
      <alignment horizontal="center"/>
    </xf>
    <xf numFmtId="0" fontId="12" fillId="9" borderId="1" xfId="0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3" fillId="0" borderId="46" xfId="0" applyFont="1" applyBorder="1" applyAlignment="1">
      <alignment horizontal="center"/>
    </xf>
    <xf numFmtId="0" fontId="15" fillId="0" borderId="3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18" fillId="3" borderId="25" xfId="0" applyFont="1" applyFill="1" applyBorder="1" applyAlignment="1">
      <alignment horizontal="center"/>
    </xf>
    <xf numFmtId="0" fontId="1" fillId="6" borderId="0" xfId="0" applyFont="1" applyFill="1"/>
    <xf numFmtId="0" fontId="6" fillId="0" borderId="0" xfId="0" applyFont="1" applyAlignment="1">
      <alignment horizontal="left"/>
    </xf>
    <xf numFmtId="0" fontId="20" fillId="0" borderId="15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64" fontId="6" fillId="0" borderId="10" xfId="0" applyNumberFormat="1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6" fillId="0" borderId="0" xfId="0" applyFont="1"/>
    <xf numFmtId="49" fontId="13" fillId="7" borderId="1" xfId="0" applyNumberFormat="1" applyFont="1" applyFill="1" applyBorder="1" applyAlignment="1">
      <alignment horizontal="center" vertical="center"/>
    </xf>
    <xf numFmtId="0" fontId="15" fillId="0" borderId="41" xfId="0" applyFont="1" applyBorder="1" applyAlignment="1">
      <alignment horizontal="center" vertical="center"/>
    </xf>
    <xf numFmtId="0" fontId="13" fillId="0" borderId="55" xfId="0" applyFont="1" applyBorder="1" applyAlignment="1">
      <alignment horizontal="center"/>
    </xf>
    <xf numFmtId="0" fontId="18" fillId="0" borderId="44" xfId="0" applyFont="1" applyBorder="1" applyAlignment="1">
      <alignment horizontal="center"/>
    </xf>
    <xf numFmtId="49" fontId="13" fillId="7" borderId="54" xfId="0" applyNumberFormat="1" applyFont="1" applyFill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/>
    </xf>
    <xf numFmtId="0" fontId="18" fillId="0" borderId="25" xfId="0" applyFont="1" applyBorder="1" applyAlignment="1">
      <alignment horizontal="center"/>
    </xf>
    <xf numFmtId="164" fontId="23" fillId="0" borderId="54" xfId="0" applyNumberFormat="1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49" fontId="18" fillId="3" borderId="54" xfId="0" applyNumberFormat="1" applyFont="1" applyFill="1" applyBorder="1" applyAlignment="1">
      <alignment horizontal="center" vertical="center"/>
    </xf>
    <xf numFmtId="0" fontId="18" fillId="0" borderId="54" xfId="0" applyFont="1" applyBorder="1" applyAlignment="1">
      <alignment horizontal="center" vertical="center"/>
    </xf>
    <xf numFmtId="0" fontId="25" fillId="0" borderId="54" xfId="0" applyFont="1" applyBorder="1" applyAlignment="1">
      <alignment horizontal="center" vertical="center"/>
    </xf>
    <xf numFmtId="0" fontId="18" fillId="3" borderId="54" xfId="0" applyFont="1" applyFill="1" applyBorder="1" applyAlignment="1">
      <alignment horizontal="center" vertical="center"/>
    </xf>
    <xf numFmtId="164" fontId="26" fillId="0" borderId="54" xfId="0" applyNumberFormat="1" applyFont="1" applyBorder="1" applyAlignment="1">
      <alignment horizontal="center" vertical="center"/>
    </xf>
    <xf numFmtId="0" fontId="23" fillId="0" borderId="0" xfId="0" applyFont="1"/>
    <xf numFmtId="0" fontId="23" fillId="0" borderId="0" xfId="0" applyFont="1" applyAlignment="1">
      <alignment horizontal="left"/>
    </xf>
    <xf numFmtId="0" fontId="9" fillId="0" borderId="8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7" fillId="0" borderId="8" xfId="0" applyFont="1" applyBorder="1" applyAlignment="1">
      <alignment horizontal="center" vertical="center"/>
    </xf>
    <xf numFmtId="0" fontId="28" fillId="9" borderId="8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9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0" fillId="0" borderId="8" xfId="0" applyFont="1" applyBorder="1" applyAlignment="1">
      <alignment horizontal="center"/>
    </xf>
    <xf numFmtId="49" fontId="10" fillId="7" borderId="8" xfId="0" applyNumberFormat="1" applyFont="1" applyFill="1" applyBorder="1" applyAlignment="1">
      <alignment horizontal="center"/>
    </xf>
    <xf numFmtId="0" fontId="10" fillId="0" borderId="8" xfId="0" applyFont="1" applyBorder="1" applyAlignment="1">
      <alignment horizontal="center" vertical="center"/>
    </xf>
    <xf numFmtId="0" fontId="30" fillId="0" borderId="8" xfId="0" applyFont="1" applyBorder="1" applyAlignment="1">
      <alignment horizontal="center" vertical="center"/>
    </xf>
    <xf numFmtId="0" fontId="4" fillId="9" borderId="8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/>
    </xf>
    <xf numFmtId="0" fontId="10" fillId="0" borderId="0" xfId="0" applyFont="1"/>
    <xf numFmtId="164" fontId="4" fillId="0" borderId="54" xfId="0" applyNumberFormat="1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49" fontId="4" fillId="3" borderId="54" xfId="0" applyNumberFormat="1" applyFont="1" applyFill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164" fontId="7" fillId="0" borderId="54" xfId="0" applyNumberFormat="1" applyFont="1" applyBorder="1" applyAlignment="1">
      <alignment horizontal="center" vertical="center"/>
    </xf>
    <xf numFmtId="164" fontId="4" fillId="0" borderId="37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8" fillId="3" borderId="46" xfId="0" applyFont="1" applyFill="1" applyBorder="1" applyAlignment="1">
      <alignment horizontal="center"/>
    </xf>
    <xf numFmtId="49" fontId="9" fillId="0" borderId="0" xfId="0" applyNumberFormat="1" applyFont="1" applyAlignment="1">
      <alignment horizontal="center"/>
    </xf>
    <xf numFmtId="0" fontId="33" fillId="0" borderId="0" xfId="0" applyFont="1" applyAlignment="1">
      <alignment horizontal="center"/>
    </xf>
    <xf numFmtId="164" fontId="18" fillId="0" borderId="37" xfId="0" applyNumberFormat="1" applyFont="1" applyBorder="1" applyAlignment="1">
      <alignment horizontal="center" vertical="center"/>
    </xf>
    <xf numFmtId="0" fontId="34" fillId="0" borderId="0" xfId="0" applyFont="1" applyAlignment="1">
      <alignment horizontal="center"/>
    </xf>
    <xf numFmtId="164" fontId="35" fillId="0" borderId="37" xfId="0" applyNumberFormat="1" applyFont="1" applyBorder="1" applyAlignment="1">
      <alignment horizontal="center" vertical="center"/>
    </xf>
    <xf numFmtId="0" fontId="37" fillId="0" borderId="1" xfId="0" applyFont="1" applyBorder="1" applyAlignment="1">
      <alignment horizontal="center"/>
    </xf>
    <xf numFmtId="49" fontId="38" fillId="14" borderId="1" xfId="0" applyNumberFormat="1" applyFont="1" applyFill="1" applyBorder="1" applyAlignment="1">
      <alignment horizontal="center"/>
    </xf>
    <xf numFmtId="0" fontId="36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/>
    </xf>
    <xf numFmtId="0" fontId="13" fillId="15" borderId="1" xfId="1" applyFont="1" applyFill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21" fillId="0" borderId="5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21" fillId="0" borderId="4" xfId="1" applyFont="1" applyBorder="1" applyAlignment="1">
      <alignment horizontal="center" vertical="center"/>
    </xf>
    <xf numFmtId="0" fontId="13" fillId="12" borderId="1" xfId="1" applyFont="1" applyFill="1" applyBorder="1" applyAlignment="1">
      <alignment horizontal="center" vertical="center"/>
    </xf>
    <xf numFmtId="49" fontId="13" fillId="16" borderId="5" xfId="1" applyNumberFormat="1" applyFont="1" applyFill="1" applyBorder="1" applyAlignment="1">
      <alignment horizontal="center" vertical="center"/>
    </xf>
    <xf numFmtId="49" fontId="13" fillId="16" borderId="0" xfId="1" applyNumberFormat="1" applyFont="1" applyFill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21" fillId="0" borderId="0" xfId="1" applyFont="1" applyAlignment="1">
      <alignment horizontal="center" vertical="center"/>
    </xf>
    <xf numFmtId="49" fontId="13" fillId="16" borderId="4" xfId="1" applyNumberFormat="1" applyFont="1" applyFill="1" applyBorder="1" applyAlignment="1">
      <alignment horizontal="center" vertical="center"/>
    </xf>
    <xf numFmtId="0" fontId="13" fillId="12" borderId="8" xfId="1" applyFont="1" applyFill="1" applyBorder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0" fontId="21" fillId="0" borderId="0" xfId="1" applyFont="1" applyAlignment="1" applyProtection="1">
      <alignment horizontal="center" vertical="center"/>
      <protection locked="0"/>
    </xf>
    <xf numFmtId="0" fontId="13" fillId="12" borderId="1" xfId="1" applyFont="1" applyFill="1" applyBorder="1" applyAlignment="1" applyProtection="1">
      <alignment horizontal="center" vertical="center"/>
      <protection locked="0"/>
    </xf>
    <xf numFmtId="0" fontId="13" fillId="0" borderId="4" xfId="1" applyFont="1" applyBorder="1" applyAlignment="1" applyProtection="1">
      <alignment horizontal="center" vertical="center"/>
      <protection locked="0"/>
    </xf>
    <xf numFmtId="0" fontId="21" fillId="0" borderId="4" xfId="1" applyFont="1" applyBorder="1" applyAlignment="1" applyProtection="1">
      <alignment horizontal="center" vertical="center"/>
      <protection locked="0"/>
    </xf>
    <xf numFmtId="0" fontId="39" fillId="0" borderId="8" xfId="0" applyFont="1" applyBorder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/>
    </xf>
    <xf numFmtId="0" fontId="9" fillId="3" borderId="51" xfId="0" applyFont="1" applyFill="1" applyBorder="1"/>
    <xf numFmtId="0" fontId="9" fillId="3" borderId="31" xfId="0" applyFont="1" applyFill="1" applyBorder="1" applyAlignment="1">
      <alignment horizontal="center"/>
    </xf>
    <xf numFmtId="0" fontId="9" fillId="3" borderId="31" xfId="0" applyFont="1" applyFill="1" applyBorder="1" applyAlignment="1">
      <alignment horizontal="left"/>
    </xf>
    <xf numFmtId="0" fontId="9" fillId="3" borderId="31" xfId="0" applyFont="1" applyFill="1" applyBorder="1"/>
    <xf numFmtId="0" fontId="9" fillId="3" borderId="44" xfId="0" applyFont="1" applyFill="1" applyBorder="1"/>
    <xf numFmtId="0" fontId="9" fillId="3" borderId="52" xfId="0" applyFont="1" applyFill="1" applyBorder="1"/>
    <xf numFmtId="0" fontId="9" fillId="3" borderId="0" xfId="0" applyFont="1" applyFill="1"/>
    <xf numFmtId="0" fontId="5" fillId="6" borderId="52" xfId="0" applyFont="1" applyFill="1" applyBorder="1"/>
    <xf numFmtId="0" fontId="42" fillId="6" borderId="0" xfId="0" applyFont="1" applyFill="1"/>
    <xf numFmtId="0" fontId="10" fillId="6" borderId="0" xfId="0" applyFont="1" applyFill="1"/>
    <xf numFmtId="0" fontId="10" fillId="6" borderId="46" xfId="0" applyFont="1" applyFill="1" applyBorder="1"/>
    <xf numFmtId="0" fontId="10" fillId="4" borderId="16" xfId="0" applyFont="1" applyFill="1" applyBorder="1" applyAlignment="1">
      <alignment horizontal="center"/>
    </xf>
    <xf numFmtId="0" fontId="4" fillId="4" borderId="17" xfId="0" applyFont="1" applyFill="1" applyBorder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10" fillId="3" borderId="5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3" fillId="0" borderId="19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28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43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28" fillId="0" borderId="0" xfId="0" applyFont="1" applyAlignment="1">
      <alignment horizontal="center"/>
    </xf>
    <xf numFmtId="0" fontId="10" fillId="3" borderId="52" xfId="0" applyFont="1" applyFill="1" applyBorder="1"/>
    <xf numFmtId="0" fontId="10" fillId="3" borderId="0" xfId="0" applyFont="1" applyFill="1"/>
    <xf numFmtId="0" fontId="4" fillId="3" borderId="0" xfId="0" applyFont="1" applyFill="1" applyAlignment="1">
      <alignment horizontal="center"/>
    </xf>
    <xf numFmtId="0" fontId="10" fillId="3" borderId="46" xfId="0" applyFont="1" applyFill="1" applyBorder="1" applyAlignment="1">
      <alignment horizontal="center"/>
    </xf>
    <xf numFmtId="0" fontId="43" fillId="0" borderId="30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28" fillId="3" borderId="0" xfId="0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5" fillId="4" borderId="27" xfId="0" applyFont="1" applyFill="1" applyBorder="1"/>
    <xf numFmtId="0" fontId="5" fillId="4" borderId="26" xfId="0" applyFont="1" applyFill="1" applyBorder="1"/>
    <xf numFmtId="0" fontId="5" fillId="4" borderId="26" xfId="0" applyFont="1" applyFill="1" applyBorder="1" applyAlignment="1">
      <alignment horizontal="center"/>
    </xf>
    <xf numFmtId="0" fontId="5" fillId="4" borderId="35" xfId="0" applyFont="1" applyFill="1" applyBorder="1" applyAlignment="1">
      <alignment horizontal="center"/>
    </xf>
    <xf numFmtId="0" fontId="44" fillId="3" borderId="31" xfId="0" applyFont="1" applyFill="1" applyBorder="1" applyAlignment="1">
      <alignment horizontal="center"/>
    </xf>
    <xf numFmtId="0" fontId="10" fillId="3" borderId="31" xfId="0" applyFont="1" applyFill="1" applyBorder="1" applyAlignment="1">
      <alignment horizontal="left"/>
    </xf>
    <xf numFmtId="0" fontId="10" fillId="3" borderId="31" xfId="0" applyFont="1" applyFill="1" applyBorder="1" applyAlignment="1">
      <alignment horizontal="center"/>
    </xf>
    <xf numFmtId="0" fontId="9" fillId="3" borderId="46" xfId="0" applyFont="1" applyFill="1" applyBorder="1"/>
    <xf numFmtId="0" fontId="4" fillId="4" borderId="16" xfId="0" applyFont="1" applyFill="1" applyBorder="1" applyAlignment="1">
      <alignment horizontal="center"/>
    </xf>
    <xf numFmtId="0" fontId="10" fillId="0" borderId="0" xfId="0" applyFont="1" applyAlignment="1">
      <alignment vertical="center"/>
    </xf>
    <xf numFmtId="0" fontId="4" fillId="0" borderId="29" xfId="0" applyFont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5" borderId="25" xfId="0" applyFont="1" applyFill="1" applyBorder="1" applyAlignment="1">
      <alignment horizontal="center"/>
    </xf>
    <xf numFmtId="0" fontId="10" fillId="3" borderId="44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5" fillId="11" borderId="52" xfId="0" applyFont="1" applyFill="1" applyBorder="1"/>
    <xf numFmtId="0" fontId="42" fillId="11" borderId="0" xfId="0" applyFont="1" applyFill="1"/>
    <xf numFmtId="0" fontId="10" fillId="11" borderId="0" xfId="0" applyFont="1" applyFill="1"/>
    <xf numFmtId="0" fontId="10" fillId="11" borderId="46" xfId="0" applyFont="1" applyFill="1" applyBorder="1"/>
    <xf numFmtId="0" fontId="5" fillId="3" borderId="52" xfId="0" applyFont="1" applyFill="1" applyBorder="1"/>
    <xf numFmtId="0" fontId="5" fillId="3" borderId="0" xfId="0" applyFont="1" applyFill="1"/>
    <xf numFmtId="0" fontId="10" fillId="3" borderId="0" xfId="0" applyFont="1" applyFill="1" applyAlignment="1">
      <alignment horizontal="center"/>
    </xf>
    <xf numFmtId="0" fontId="5" fillId="8" borderId="27" xfId="0" applyFont="1" applyFill="1" applyBorder="1"/>
    <xf numFmtId="0" fontId="10" fillId="8" borderId="26" xfId="0" applyFont="1" applyFill="1" applyBorder="1"/>
    <xf numFmtId="0" fontId="5" fillId="8" borderId="26" xfId="0" applyFont="1" applyFill="1" applyBorder="1"/>
    <xf numFmtId="0" fontId="5" fillId="0" borderId="31" xfId="0" applyFont="1" applyBorder="1"/>
    <xf numFmtId="0" fontId="5" fillId="0" borderId="31" xfId="0" applyFont="1" applyBorder="1" applyAlignment="1">
      <alignment horizontal="center"/>
    </xf>
    <xf numFmtId="0" fontId="9" fillId="3" borderId="53" xfId="0" applyFont="1" applyFill="1" applyBorder="1"/>
    <xf numFmtId="0" fontId="43" fillId="0" borderId="22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9" fillId="3" borderId="37" xfId="0" applyFont="1" applyFill="1" applyBorder="1"/>
    <xf numFmtId="0" fontId="9" fillId="3" borderId="25" xfId="0" applyFont="1" applyFill="1" applyBorder="1"/>
    <xf numFmtId="0" fontId="4" fillId="0" borderId="23" xfId="0" applyFont="1" applyBorder="1" applyAlignment="1">
      <alignment horizontal="left"/>
    </xf>
    <xf numFmtId="0" fontId="44" fillId="3" borderId="26" xfId="0" applyFont="1" applyFill="1" applyBorder="1" applyAlignment="1">
      <alignment horizontal="center"/>
    </xf>
    <xf numFmtId="0" fontId="10" fillId="3" borderId="26" xfId="0" applyFont="1" applyFill="1" applyBorder="1" applyAlignment="1">
      <alignment horizontal="left"/>
    </xf>
    <xf numFmtId="0" fontId="10" fillId="3" borderId="26" xfId="0" applyFont="1" applyFill="1" applyBorder="1" applyAlignment="1">
      <alignment horizontal="center"/>
    </xf>
    <xf numFmtId="0" fontId="10" fillId="3" borderId="25" xfId="0" applyFont="1" applyFill="1" applyBorder="1" applyAlignment="1">
      <alignment horizontal="center" vertical="center"/>
    </xf>
    <xf numFmtId="0" fontId="40" fillId="0" borderId="0" xfId="0" applyFont="1" applyAlignment="1">
      <alignment vertical="center" textRotation="180"/>
    </xf>
    <xf numFmtId="0" fontId="1" fillId="0" borderId="7" xfId="0" applyFont="1" applyBorder="1"/>
    <xf numFmtId="0" fontId="35" fillId="0" borderId="0" xfId="0" applyFont="1" applyAlignment="1">
      <alignment horizontal="center"/>
    </xf>
    <xf numFmtId="0" fontId="35" fillId="0" borderId="0" xfId="0" applyFont="1" applyAlignment="1">
      <alignment horizontal="center" vertical="center" wrapText="1"/>
    </xf>
    <xf numFmtId="164" fontId="23" fillId="0" borderId="9" xfId="0" applyNumberFormat="1" applyFont="1" applyBorder="1" applyAlignment="1">
      <alignment horizontal="center" vertical="center"/>
    </xf>
    <xf numFmtId="49" fontId="35" fillId="14" borderId="13" xfId="0" applyNumberFormat="1" applyFont="1" applyFill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5" fillId="0" borderId="8" xfId="0" applyFont="1" applyBorder="1" applyAlignment="1">
      <alignment horizontal="center" vertical="center"/>
    </xf>
    <xf numFmtId="0" fontId="33" fillId="0" borderId="8" xfId="0" applyFont="1" applyBorder="1" applyAlignment="1">
      <alignment horizontal="center" vertical="center"/>
    </xf>
    <xf numFmtId="0" fontId="23" fillId="13" borderId="8" xfId="0" applyFont="1" applyFill="1" applyBorder="1" applyAlignment="1">
      <alignment horizontal="center" vertical="center"/>
    </xf>
    <xf numFmtId="164" fontId="33" fillId="0" borderId="8" xfId="0" applyNumberFormat="1" applyFont="1" applyBorder="1" applyAlignment="1">
      <alignment horizontal="center" vertical="center"/>
    </xf>
    <xf numFmtId="164" fontId="23" fillId="0" borderId="0" xfId="0" applyNumberFormat="1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/>
    </xf>
    <xf numFmtId="49" fontId="13" fillId="20" borderId="13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35" fillId="13" borderId="1" xfId="0" applyFont="1" applyFill="1" applyBorder="1" applyAlignment="1">
      <alignment horizontal="center" vertical="center"/>
    </xf>
    <xf numFmtId="0" fontId="47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49" fontId="9" fillId="14" borderId="13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3" fillId="3" borderId="6" xfId="0" applyFont="1" applyFill="1" applyBorder="1" applyAlignment="1">
      <alignment horizontal="center"/>
    </xf>
    <xf numFmtId="0" fontId="28" fillId="3" borderId="13" xfId="0" applyFont="1" applyFill="1" applyBorder="1" applyAlignment="1">
      <alignment horizontal="center"/>
    </xf>
    <xf numFmtId="0" fontId="28" fillId="3" borderId="13" xfId="0" quotePrefix="1" applyFont="1" applyFill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23" fillId="4" borderId="10" xfId="0" applyFont="1" applyFill="1" applyBorder="1" applyAlignment="1">
      <alignment horizontal="center" vertical="center"/>
    </xf>
    <xf numFmtId="0" fontId="1" fillId="3" borderId="0" xfId="0" applyFont="1" applyFill="1"/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vertical="center" wrapText="1"/>
    </xf>
    <xf numFmtId="0" fontId="48" fillId="0" borderId="12" xfId="0" applyFont="1" applyBorder="1" applyAlignment="1">
      <alignment vertical="center" wrapText="1"/>
    </xf>
    <xf numFmtId="0" fontId="13" fillId="0" borderId="0" xfId="0" applyFont="1"/>
    <xf numFmtId="0" fontId="11" fillId="0" borderId="0" xfId="0" applyFont="1"/>
    <xf numFmtId="0" fontId="13" fillId="0" borderId="0" xfId="0" applyFont="1" applyAlignment="1">
      <alignment horizontal="center"/>
    </xf>
    <xf numFmtId="0" fontId="9" fillId="0" borderId="13" xfId="0" applyFont="1" applyBorder="1" applyAlignment="1">
      <alignment horizontal="center" vertical="center"/>
    </xf>
    <xf numFmtId="49" fontId="13" fillId="14" borderId="1" xfId="0" applyNumberFormat="1" applyFont="1" applyFill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1" fillId="0" borderId="3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2" fillId="7" borderId="26" xfId="0" applyFont="1" applyFill="1" applyBorder="1" applyAlignment="1">
      <alignment horizontal="center"/>
    </xf>
    <xf numFmtId="0" fontId="43" fillId="3" borderId="0" xfId="0" applyFont="1" applyFill="1" applyAlignment="1">
      <alignment horizontal="center"/>
    </xf>
    <xf numFmtId="0" fontId="22" fillId="4" borderId="26" xfId="0" applyFont="1" applyFill="1" applyBorder="1" applyAlignment="1">
      <alignment horizontal="center"/>
    </xf>
    <xf numFmtId="0" fontId="32" fillId="11" borderId="0" xfId="0" applyFont="1" applyFill="1"/>
    <xf numFmtId="0" fontId="32" fillId="3" borderId="0" xfId="0" applyFont="1" applyFill="1" applyAlignment="1">
      <alignment horizontal="center"/>
    </xf>
    <xf numFmtId="0" fontId="22" fillId="8" borderId="26" xfId="0" applyFont="1" applyFill="1" applyBorder="1" applyAlignment="1">
      <alignment horizontal="center"/>
    </xf>
    <xf numFmtId="0" fontId="11" fillId="12" borderId="1" xfId="1" applyFont="1" applyFill="1" applyBorder="1" applyAlignment="1">
      <alignment horizontal="center" vertical="center"/>
    </xf>
    <xf numFmtId="49" fontId="11" fillId="16" borderId="5" xfId="1" applyNumberFormat="1" applyFont="1" applyFill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50" fillId="0" borderId="5" xfId="1" applyFont="1" applyBorder="1" applyAlignment="1">
      <alignment horizontal="center" vertical="center"/>
    </xf>
    <xf numFmtId="49" fontId="11" fillId="16" borderId="0" xfId="1" applyNumberFormat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0" fillId="0" borderId="0" xfId="1" applyFont="1" applyAlignment="1">
      <alignment horizontal="center" vertical="center"/>
    </xf>
    <xf numFmtId="49" fontId="11" fillId="16" borderId="4" xfId="1" applyNumberFormat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50" fillId="0" borderId="4" xfId="1" applyFont="1" applyBorder="1" applyAlignment="1">
      <alignment horizontal="center" vertical="center"/>
    </xf>
    <xf numFmtId="0" fontId="11" fillId="12" borderId="8" xfId="1" applyFont="1" applyFill="1" applyBorder="1" applyAlignment="1" applyProtection="1">
      <alignment horizontal="center" vertical="center"/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50" fillId="0" borderId="0" xfId="1" applyFont="1" applyAlignment="1" applyProtection="1">
      <alignment horizontal="center" vertical="center"/>
      <protection locked="0"/>
    </xf>
    <xf numFmtId="0" fontId="11" fillId="12" borderId="1" xfId="1" applyFont="1" applyFill="1" applyBorder="1" applyAlignment="1" applyProtection="1">
      <alignment horizontal="center" vertical="center"/>
      <protection locked="0"/>
    </xf>
    <xf numFmtId="0" fontId="11" fillId="0" borderId="4" xfId="1" applyFont="1" applyBorder="1" applyAlignment="1" applyProtection="1">
      <alignment horizontal="center" vertical="center"/>
      <protection locked="0"/>
    </xf>
    <xf numFmtId="0" fontId="11" fillId="15" borderId="1" xfId="1" applyFont="1" applyFill="1" applyBorder="1" applyAlignment="1">
      <alignment horizontal="center" vertical="center"/>
    </xf>
    <xf numFmtId="49" fontId="11" fillId="7" borderId="1" xfId="0" applyNumberFormat="1" applyFont="1" applyFill="1" applyBorder="1" applyAlignment="1">
      <alignment horizontal="center" vertical="center"/>
    </xf>
    <xf numFmtId="49" fontId="11" fillId="7" borderId="54" xfId="0" applyNumberFormat="1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8" fillId="3" borderId="29" xfId="0" applyFont="1" applyFill="1" applyBorder="1" applyAlignment="1">
      <alignment horizontal="center"/>
    </xf>
    <xf numFmtId="0" fontId="19" fillId="6" borderId="32" xfId="0" applyFont="1" applyFill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19" fillId="6" borderId="27" xfId="0" applyFont="1" applyFill="1" applyBorder="1" applyAlignment="1">
      <alignment horizontal="center"/>
    </xf>
    <xf numFmtId="0" fontId="41" fillId="0" borderId="26" xfId="0" applyFont="1" applyBorder="1" applyAlignment="1">
      <alignment horizontal="center"/>
    </xf>
    <xf numFmtId="0" fontId="41" fillId="0" borderId="35" xfId="0" applyFont="1" applyBorder="1" applyAlignment="1">
      <alignment horizontal="center"/>
    </xf>
    <xf numFmtId="0" fontId="28" fillId="3" borderId="0" xfId="0" applyFont="1" applyFill="1" applyAlignment="1">
      <alignment horizontal="center"/>
    </xf>
    <xf numFmtId="0" fontId="9" fillId="3" borderId="46" xfId="0" applyFont="1" applyFill="1" applyBorder="1" applyAlignment="1">
      <alignment horizontal="center"/>
    </xf>
    <xf numFmtId="0" fontId="45" fillId="6" borderId="32" xfId="0" applyFont="1" applyFill="1" applyBorder="1" applyAlignment="1">
      <alignment horizontal="left" vertical="center"/>
    </xf>
    <xf numFmtId="0" fontId="9" fillId="0" borderId="33" xfId="0" applyFont="1" applyBorder="1" applyAlignment="1">
      <alignment vertical="center"/>
    </xf>
    <xf numFmtId="0" fontId="9" fillId="0" borderId="34" xfId="0" applyFont="1" applyBorder="1" applyAlignment="1">
      <alignment vertical="center"/>
    </xf>
    <xf numFmtId="0" fontId="9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10" fillId="3" borderId="46" xfId="0" applyFont="1" applyFill="1" applyBorder="1" applyAlignment="1">
      <alignment horizontal="center" vertical="center"/>
    </xf>
    <xf numFmtId="0" fontId="5" fillId="7" borderId="27" xfId="0" applyFont="1" applyFill="1" applyBorder="1"/>
    <xf numFmtId="0" fontId="5" fillId="7" borderId="26" xfId="0" applyFont="1" applyFill="1" applyBorder="1"/>
    <xf numFmtId="0" fontId="5" fillId="7" borderId="26" xfId="0" applyFont="1" applyFill="1" applyBorder="1" applyAlignment="1">
      <alignment horizontal="center"/>
    </xf>
    <xf numFmtId="0" fontId="5" fillId="7" borderId="35" xfId="0" applyFont="1" applyFill="1" applyBorder="1" applyAlignment="1">
      <alignment horizontal="center"/>
    </xf>
    <xf numFmtId="0" fontId="4" fillId="3" borderId="51" xfId="0" applyFont="1" applyFill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3" borderId="20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/>
    </xf>
    <xf numFmtId="0" fontId="5" fillId="4" borderId="35" xfId="0" applyFont="1" applyFill="1" applyBorder="1" applyAlignment="1">
      <alignment horizontal="center"/>
    </xf>
    <xf numFmtId="0" fontId="5" fillId="8" borderId="26" xfId="0" applyFont="1" applyFill="1" applyBorder="1" applyAlignment="1">
      <alignment horizontal="center"/>
    </xf>
    <xf numFmtId="0" fontId="5" fillId="8" borderId="35" xfId="0" applyFont="1" applyFill="1" applyBorder="1" applyAlignment="1">
      <alignment horizontal="center"/>
    </xf>
    <xf numFmtId="0" fontId="40" fillId="0" borderId="0" xfId="0" applyFont="1" applyAlignment="1">
      <alignment horizontal="center" vertical="center" textRotation="180"/>
    </xf>
    <xf numFmtId="0" fontId="10" fillId="3" borderId="37" xfId="0" applyFont="1" applyFill="1" applyBorder="1" applyAlignment="1">
      <alignment horizontal="center" vertical="center"/>
    </xf>
    <xf numFmtId="0" fontId="9" fillId="3" borderId="37" xfId="0" applyFont="1" applyFill="1" applyBorder="1" applyAlignment="1">
      <alignment horizontal="center" vertical="center"/>
    </xf>
    <xf numFmtId="0" fontId="10" fillId="3" borderId="31" xfId="0" applyFont="1" applyFill="1" applyBorder="1" applyAlignment="1">
      <alignment horizontal="center" vertical="center"/>
    </xf>
    <xf numFmtId="0" fontId="9" fillId="3" borderId="31" xfId="0" applyFont="1" applyFill="1" applyBorder="1" applyAlignment="1">
      <alignment horizontal="center" vertical="center"/>
    </xf>
    <xf numFmtId="0" fontId="19" fillId="6" borderId="33" xfId="0" applyFont="1" applyFill="1" applyBorder="1" applyAlignment="1">
      <alignment horizontal="center"/>
    </xf>
    <xf numFmtId="0" fontId="19" fillId="6" borderId="34" xfId="0" applyFont="1" applyFill="1" applyBorder="1" applyAlignment="1">
      <alignment horizontal="center"/>
    </xf>
    <xf numFmtId="0" fontId="2" fillId="6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13" fillId="0" borderId="2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8" xfId="1" applyFont="1" applyBorder="1" applyAlignment="1">
      <alignment horizontal="center" vertical="center"/>
    </xf>
    <xf numFmtId="0" fontId="13" fillId="2" borderId="2" xfId="1" applyFont="1" applyFill="1" applyBorder="1" applyAlignment="1">
      <alignment horizontal="center" vertical="center"/>
    </xf>
    <xf numFmtId="0" fontId="13" fillId="2" borderId="14" xfId="1" applyFont="1" applyFill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17" fillId="2" borderId="41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4" fillId="10" borderId="15" xfId="0" applyFont="1" applyFill="1" applyBorder="1" applyAlignment="1">
      <alignment horizontal="center" vertical="center"/>
    </xf>
    <xf numFmtId="0" fontId="4" fillId="10" borderId="10" xfId="0" applyFont="1" applyFill="1" applyBorder="1" applyAlignment="1">
      <alignment horizontal="center" vertical="center"/>
    </xf>
    <xf numFmtId="0" fontId="4" fillId="10" borderId="12" xfId="0" applyFont="1" applyFill="1" applyBorder="1" applyAlignment="1">
      <alignment horizontal="center" vertical="center"/>
    </xf>
    <xf numFmtId="0" fontId="4" fillId="10" borderId="11" xfId="0" applyFont="1" applyFill="1" applyBorder="1" applyAlignment="1">
      <alignment horizontal="center" vertical="center"/>
    </xf>
    <xf numFmtId="0" fontId="4" fillId="10" borderId="49" xfId="0" applyFont="1" applyFill="1" applyBorder="1" applyAlignment="1">
      <alignment horizontal="center" vertical="center"/>
    </xf>
    <xf numFmtId="0" fontId="4" fillId="10" borderId="50" xfId="0" applyFont="1" applyFill="1" applyBorder="1" applyAlignment="1">
      <alignment horizontal="center" vertical="center"/>
    </xf>
    <xf numFmtId="0" fontId="11" fillId="16" borderId="4" xfId="1" applyFont="1" applyFill="1" applyBorder="1" applyAlignment="1">
      <alignment horizontal="center" vertical="center"/>
    </xf>
    <xf numFmtId="0" fontId="32" fillId="2" borderId="41" xfId="0" applyFont="1" applyFill="1" applyBorder="1" applyAlignment="1">
      <alignment horizontal="center" vertical="center"/>
    </xf>
    <xf numFmtId="0" fontId="32" fillId="2" borderId="8" xfId="0" applyFont="1" applyFill="1" applyBorder="1" applyAlignment="1">
      <alignment horizontal="center" vertical="center"/>
    </xf>
    <xf numFmtId="0" fontId="11" fillId="0" borderId="2" xfId="1" applyFont="1" applyBorder="1" applyAlignment="1" applyProtection="1">
      <alignment horizontal="center" vertical="center"/>
      <protection locked="0"/>
    </xf>
    <xf numFmtId="0" fontId="11" fillId="0" borderId="14" xfId="1" applyFont="1" applyBorder="1" applyAlignment="1" applyProtection="1">
      <alignment horizontal="center" vertical="center"/>
      <protection locked="0"/>
    </xf>
    <xf numFmtId="0" fontId="13" fillId="16" borderId="4" xfId="1" applyFont="1" applyFill="1" applyBorder="1" applyAlignment="1">
      <alignment horizontal="center" vertical="center"/>
    </xf>
    <xf numFmtId="0" fontId="13" fillId="0" borderId="2" xfId="1" applyFont="1" applyBorder="1" applyAlignment="1" applyProtection="1">
      <alignment horizontal="center" vertical="center"/>
      <protection locked="0"/>
    </xf>
    <xf numFmtId="0" fontId="10" fillId="0" borderId="41" xfId="0" applyFont="1" applyBorder="1" applyAlignment="1">
      <alignment horizontal="center" vertical="center"/>
    </xf>
    <xf numFmtId="0" fontId="10" fillId="0" borderId="48" xfId="0" applyFont="1" applyBorder="1"/>
    <xf numFmtId="0" fontId="9" fillId="2" borderId="2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9" fillId="6" borderId="0" xfId="0" applyFont="1" applyFill="1" applyAlignment="1">
      <alignment horizontal="center"/>
    </xf>
    <xf numFmtId="0" fontId="9" fillId="0" borderId="8" xfId="0" applyFont="1" applyBorder="1" applyAlignment="1">
      <alignment horizontal="center" vertical="center"/>
    </xf>
    <xf numFmtId="0" fontId="4" fillId="9" borderId="41" xfId="0" applyFont="1" applyFill="1" applyBorder="1" applyAlignment="1">
      <alignment horizontal="center" vertical="center"/>
    </xf>
    <xf numFmtId="0" fontId="4" fillId="9" borderId="48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/>
    </xf>
    <xf numFmtId="0" fontId="31" fillId="2" borderId="41" xfId="0" applyFont="1" applyFill="1" applyBorder="1" applyAlignment="1">
      <alignment horizontal="center" vertical="center"/>
    </xf>
    <xf numFmtId="0" fontId="31" fillId="2" borderId="8" xfId="0" applyFont="1" applyFill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8" xfId="0" applyFont="1" applyBorder="1"/>
    <xf numFmtId="0" fontId="9" fillId="0" borderId="2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/>
    </xf>
    <xf numFmtId="0" fontId="10" fillId="2" borderId="14" xfId="1" applyFont="1" applyFill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14" xfId="1" applyFont="1" applyFill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2" fillId="7" borderId="9" xfId="0" applyFont="1" applyFill="1" applyBorder="1" applyAlignment="1">
      <alignment horizontal="center" vertical="center"/>
    </xf>
    <xf numFmtId="0" fontId="12" fillId="7" borderId="13" xfId="0" applyFont="1" applyFill="1" applyBorder="1" applyAlignment="1">
      <alignment horizontal="center" vertical="center"/>
    </xf>
    <xf numFmtId="0" fontId="4" fillId="10" borderId="7" xfId="0" applyFont="1" applyFill="1" applyBorder="1" applyAlignment="1">
      <alignment horizontal="center" vertical="center"/>
    </xf>
    <xf numFmtId="0" fontId="4" fillId="10" borderId="3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2" xfId="1" applyFont="1" applyBorder="1" applyAlignment="1" applyProtection="1">
      <alignment horizontal="center" vertical="center"/>
      <protection locked="0"/>
    </xf>
    <xf numFmtId="0" fontId="10" fillId="0" borderId="14" xfId="1" applyFont="1" applyBorder="1" applyAlignment="1" applyProtection="1">
      <alignment horizontal="center" vertical="center"/>
      <protection locked="0"/>
    </xf>
    <xf numFmtId="0" fontId="35" fillId="0" borderId="6" xfId="0" applyFont="1" applyBorder="1" applyAlignment="1">
      <alignment horizontal="center"/>
    </xf>
    <xf numFmtId="0" fontId="35" fillId="0" borderId="13" xfId="0" applyFont="1" applyBorder="1" applyAlignment="1">
      <alignment horizontal="center"/>
    </xf>
    <xf numFmtId="0" fontId="46" fillId="17" borderId="6" xfId="0" applyFont="1" applyFill="1" applyBorder="1" applyAlignment="1">
      <alignment horizontal="center" vertical="center"/>
    </xf>
    <xf numFmtId="0" fontId="9" fillId="17" borderId="6" xfId="0" applyFont="1" applyFill="1" applyBorder="1" applyAlignment="1">
      <alignment horizontal="center"/>
    </xf>
    <xf numFmtId="0" fontId="9" fillId="17" borderId="13" xfId="0" applyFont="1" applyFill="1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46" fillId="17" borderId="13" xfId="0" applyFont="1" applyFill="1" applyBorder="1" applyAlignment="1">
      <alignment horizontal="center" vertical="center"/>
    </xf>
    <xf numFmtId="0" fontId="23" fillId="3" borderId="9" xfId="0" applyFont="1" applyFill="1" applyBorder="1" applyAlignment="1">
      <alignment horizontal="center" vertical="center"/>
    </xf>
    <xf numFmtId="0" fontId="23" fillId="3" borderId="6" xfId="0" applyFont="1" applyFill="1" applyBorder="1" applyAlignment="1">
      <alignment horizontal="center" vertical="center"/>
    </xf>
    <xf numFmtId="0" fontId="9" fillId="17" borderId="6" xfId="0" applyFont="1" applyFill="1" applyBorder="1" applyAlignment="1">
      <alignment horizontal="center" vertical="center"/>
    </xf>
    <xf numFmtId="0" fontId="23" fillId="4" borderId="12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23" fillId="18" borderId="15" xfId="0" applyFont="1" applyFill="1" applyBorder="1" applyAlignment="1">
      <alignment horizontal="center" vertical="center" wrapText="1"/>
    </xf>
    <xf numFmtId="0" fontId="1" fillId="18" borderId="5" xfId="0" applyFont="1" applyFill="1" applyBorder="1" applyAlignment="1">
      <alignment horizontal="center" vertical="center" wrapText="1"/>
    </xf>
    <xf numFmtId="0" fontId="1" fillId="18" borderId="7" xfId="0" applyFont="1" applyFill="1" applyBorder="1" applyAlignment="1">
      <alignment horizontal="center" vertical="center" wrapText="1"/>
    </xf>
    <xf numFmtId="0" fontId="1" fillId="18" borderId="4" xfId="0" applyFont="1" applyFill="1" applyBorder="1" applyAlignment="1">
      <alignment horizontal="center" vertical="center" wrapText="1"/>
    </xf>
    <xf numFmtId="0" fontId="23" fillId="18" borderId="5" xfId="0" applyFont="1" applyFill="1" applyBorder="1" applyAlignment="1">
      <alignment horizontal="center" vertical="center"/>
    </xf>
    <xf numFmtId="0" fontId="23" fillId="18" borderId="11" xfId="0" applyFont="1" applyFill="1" applyBorder="1" applyAlignment="1">
      <alignment horizontal="center" vertical="center"/>
    </xf>
    <xf numFmtId="0" fontId="23" fillId="19" borderId="15" xfId="0" applyFont="1" applyFill="1" applyBorder="1" applyAlignment="1">
      <alignment horizontal="center" vertical="center" wrapText="1"/>
    </xf>
    <xf numFmtId="0" fontId="23" fillId="19" borderId="5" xfId="0" applyFont="1" applyFill="1" applyBorder="1" applyAlignment="1">
      <alignment horizontal="center" vertical="center" wrapText="1"/>
    </xf>
    <xf numFmtId="0" fontId="23" fillId="19" borderId="7" xfId="0" applyFont="1" applyFill="1" applyBorder="1" applyAlignment="1">
      <alignment horizontal="center" vertical="center" wrapText="1"/>
    </xf>
    <xf numFmtId="0" fontId="23" fillId="19" borderId="4" xfId="0" applyFont="1" applyFill="1" applyBorder="1" applyAlignment="1">
      <alignment horizontal="center" vertical="center" wrapText="1"/>
    </xf>
    <xf numFmtId="0" fontId="23" fillId="19" borderId="5" xfId="0" applyFont="1" applyFill="1" applyBorder="1" applyAlignment="1">
      <alignment horizontal="center" vertical="center"/>
    </xf>
    <xf numFmtId="0" fontId="23" fillId="3" borderId="9" xfId="0" applyFont="1" applyFill="1" applyBorder="1" applyAlignment="1">
      <alignment horizontal="center"/>
    </xf>
    <xf numFmtId="0" fontId="23" fillId="3" borderId="6" xfId="0" applyFont="1" applyFill="1" applyBorder="1" applyAlignment="1">
      <alignment horizontal="center"/>
    </xf>
    <xf numFmtId="0" fontId="23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23" fillId="18" borderId="4" xfId="0" applyFont="1" applyFill="1" applyBorder="1" applyAlignment="1">
      <alignment horizontal="center" vertical="center" wrapText="1"/>
    </xf>
    <xf numFmtId="0" fontId="1" fillId="18" borderId="3" xfId="0" applyFont="1" applyFill="1" applyBorder="1" applyAlignment="1">
      <alignment horizontal="center" vertical="center" wrapText="1"/>
    </xf>
    <xf numFmtId="0" fontId="1" fillId="19" borderId="4" xfId="0" applyFont="1" applyFill="1" applyBorder="1" applyAlignment="1">
      <alignment horizontal="center" vertical="center" wrapText="1"/>
    </xf>
  </cellXfs>
  <cellStyles count="2">
    <cellStyle name="Normale" xfId="0" builtinId="0"/>
    <cellStyle name="Normale 2" xfId="1" xr:uid="{BE1CA391-9CB6-4BAB-A8B4-5E01E6F3BADC}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129839</xdr:colOff>
      <xdr:row>4</xdr:row>
      <xdr:rowOff>139606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6032" t="30223" r="37201" b="28700"/>
        <a:stretch/>
      </xdr:blipFill>
      <xdr:spPr>
        <a:xfrm>
          <a:off x="0" y="0"/>
          <a:ext cx="1338529" cy="11118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pageSetUpPr fitToPage="1"/>
  </sheetPr>
  <dimension ref="A1:V33"/>
  <sheetViews>
    <sheetView topLeftCell="A10" zoomScale="58" zoomScaleNormal="58" workbookViewId="0">
      <selection activeCell="A6" sqref="A6:B33"/>
    </sheetView>
  </sheetViews>
  <sheetFormatPr defaultRowHeight="13.8" x14ac:dyDescent="0.3"/>
  <cols>
    <col min="1" max="2" width="8.88671875" style="106"/>
    <col min="3" max="3" width="3.5546875" style="106" customWidth="1"/>
    <col min="4" max="4" width="9.109375" style="59"/>
    <col min="5" max="5" width="13.88671875" style="107" customWidth="1"/>
    <col min="6" max="6" width="35.88671875" style="59" bestFit="1" customWidth="1"/>
    <col min="7" max="7" width="10.6640625" style="59" customWidth="1"/>
    <col min="8" max="8" width="8.88671875" style="106"/>
    <col min="9" max="9" width="10.109375" style="106" bestFit="1" customWidth="1"/>
    <col min="10" max="10" width="10.6640625" style="106" customWidth="1"/>
    <col min="11" max="11" width="14.5546875" style="106" customWidth="1"/>
    <col min="12" max="13" width="4.88671875" style="106" customWidth="1"/>
    <col min="14" max="14" width="10" style="106" customWidth="1"/>
    <col min="15" max="15" width="18.6640625" style="106" customWidth="1"/>
    <col min="16" max="18" width="8.88671875" style="106"/>
    <col min="19" max="19" width="13.109375" style="106" customWidth="1"/>
    <col min="20" max="20" width="8.88671875" style="106"/>
    <col min="21" max="21" width="36.33203125" style="106" customWidth="1"/>
    <col min="22" max="16384" width="8.88671875" style="106"/>
  </cols>
  <sheetData>
    <row r="1" spans="1:22" ht="14.4" thickBot="1" x14ac:dyDescent="0.35"/>
    <row r="2" spans="1:22" ht="21" customHeight="1" thickBot="1" x14ac:dyDescent="0.35">
      <c r="D2" s="108"/>
      <c r="E2" s="109"/>
      <c r="F2" s="110"/>
      <c r="G2" s="109"/>
      <c r="H2" s="111"/>
      <c r="I2" s="111"/>
      <c r="J2" s="111"/>
      <c r="K2" s="112"/>
      <c r="N2" s="108"/>
      <c r="O2" s="111"/>
      <c r="P2" s="111"/>
      <c r="Q2" s="111"/>
      <c r="R2" s="111"/>
      <c r="S2" s="111"/>
      <c r="T2" s="111"/>
      <c r="U2" s="111"/>
      <c r="V2" s="112"/>
    </row>
    <row r="3" spans="1:22" ht="21" customHeight="1" thickBot="1" x14ac:dyDescent="0.5">
      <c r="D3" s="113"/>
      <c r="E3" s="249" t="s">
        <v>31</v>
      </c>
      <c r="F3" s="250"/>
      <c r="G3" s="251"/>
      <c r="H3" s="114"/>
      <c r="I3" s="252" t="s">
        <v>52</v>
      </c>
      <c r="J3" s="253"/>
      <c r="K3" s="254"/>
      <c r="N3" s="115" t="s">
        <v>46</v>
      </c>
      <c r="O3" s="116"/>
      <c r="P3" s="117"/>
      <c r="Q3" s="117"/>
      <c r="R3" s="117"/>
      <c r="S3" s="117"/>
      <c r="T3" s="117"/>
      <c r="U3" s="117"/>
      <c r="V3" s="118"/>
    </row>
    <row r="4" spans="1:22" ht="21" customHeight="1" thickBot="1" x14ac:dyDescent="0.4">
      <c r="A4" s="179"/>
      <c r="B4" s="179"/>
      <c r="D4" s="113"/>
      <c r="E4" s="119"/>
      <c r="F4" s="120" t="s">
        <v>32</v>
      </c>
      <c r="G4" s="121" t="s">
        <v>33</v>
      </c>
      <c r="H4" s="114"/>
      <c r="I4" s="267" t="s">
        <v>57</v>
      </c>
      <c r="J4" s="268"/>
      <c r="K4" s="269"/>
      <c r="N4" s="122"/>
      <c r="O4" s="123"/>
      <c r="P4" s="123"/>
      <c r="Q4" s="123"/>
      <c r="R4" s="123"/>
      <c r="S4" s="123"/>
      <c r="T4" s="124" t="s">
        <v>33</v>
      </c>
      <c r="U4" s="261" t="s">
        <v>32</v>
      </c>
      <c r="V4" s="262"/>
    </row>
    <row r="5" spans="1:22" ht="21" customHeight="1" thickTop="1" thickBot="1" x14ac:dyDescent="0.45">
      <c r="A5" s="179"/>
      <c r="B5" s="179"/>
      <c r="D5" s="113"/>
      <c r="E5" s="125" t="s">
        <v>34</v>
      </c>
      <c r="F5" s="126" t="s">
        <v>66</v>
      </c>
      <c r="G5" s="127">
        <v>415</v>
      </c>
      <c r="H5" s="114"/>
      <c r="I5" s="270"/>
      <c r="J5" s="271"/>
      <c r="K5" s="272"/>
      <c r="N5" s="263" t="s">
        <v>44</v>
      </c>
      <c r="O5" s="264"/>
      <c r="P5" s="264"/>
      <c r="Q5" s="264"/>
      <c r="R5" s="264"/>
      <c r="S5" s="264"/>
      <c r="T5" s="223">
        <v>135</v>
      </c>
      <c r="U5" s="265" t="s">
        <v>66</v>
      </c>
      <c r="V5" s="266"/>
    </row>
    <row r="6" spans="1:22" ht="21" customHeight="1" thickBot="1" x14ac:dyDescent="0.45">
      <c r="A6" s="286" t="s">
        <v>58</v>
      </c>
      <c r="B6" s="286"/>
      <c r="D6" s="113"/>
      <c r="E6" s="129" t="s">
        <v>36</v>
      </c>
      <c r="F6" s="126" t="s">
        <v>73</v>
      </c>
      <c r="G6" s="130">
        <v>406</v>
      </c>
      <c r="H6" s="114"/>
      <c r="I6" s="273"/>
      <c r="J6" s="274"/>
      <c r="K6" s="275"/>
      <c r="L6" s="131"/>
      <c r="M6" s="59"/>
      <c r="N6" s="132"/>
      <c r="O6" s="133"/>
      <c r="P6" s="133"/>
      <c r="Q6" s="133"/>
      <c r="R6" s="133"/>
      <c r="S6" s="133"/>
      <c r="T6" s="224"/>
      <c r="U6" s="134"/>
      <c r="V6" s="135"/>
    </row>
    <row r="7" spans="1:22" ht="21" customHeight="1" thickBot="1" x14ac:dyDescent="0.45">
      <c r="A7" s="286"/>
      <c r="B7" s="286"/>
      <c r="D7" s="113"/>
      <c r="E7" s="136" t="s">
        <v>38</v>
      </c>
      <c r="F7" s="126" t="s">
        <v>70</v>
      </c>
      <c r="G7" s="137">
        <v>396</v>
      </c>
      <c r="H7" s="114"/>
      <c r="I7" s="255"/>
      <c r="J7" s="260"/>
      <c r="K7" s="256"/>
      <c r="N7" s="140" t="s">
        <v>48</v>
      </c>
      <c r="O7" s="141"/>
      <c r="P7" s="141"/>
      <c r="Q7" s="141"/>
      <c r="R7" s="141"/>
      <c r="S7" s="141"/>
      <c r="T7" s="225">
        <v>1383</v>
      </c>
      <c r="U7" s="282" t="s">
        <v>81</v>
      </c>
      <c r="V7" s="283"/>
    </row>
    <row r="8" spans="1:22" ht="21" customHeight="1" thickBot="1" x14ac:dyDescent="0.45">
      <c r="A8" s="286"/>
      <c r="B8" s="286"/>
      <c r="D8" s="113"/>
      <c r="E8" s="144"/>
      <c r="F8" s="145"/>
      <c r="G8" s="146"/>
      <c r="H8" s="114"/>
      <c r="I8" s="138"/>
      <c r="J8" s="255"/>
      <c r="K8" s="256"/>
      <c r="N8" s="132"/>
      <c r="O8" s="133"/>
      <c r="P8" s="133"/>
      <c r="Q8" s="133"/>
      <c r="R8" s="133"/>
      <c r="S8" s="133"/>
      <c r="T8" s="224"/>
      <c r="U8" s="134"/>
      <c r="V8" s="135"/>
    </row>
    <row r="9" spans="1:22" ht="21" customHeight="1" thickBot="1" x14ac:dyDescent="0.5">
      <c r="A9" s="286"/>
      <c r="B9" s="286"/>
      <c r="D9" s="113"/>
      <c r="E9" s="249" t="s">
        <v>35</v>
      </c>
      <c r="F9" s="291"/>
      <c r="G9" s="292"/>
      <c r="H9" s="114"/>
      <c r="I9" s="114"/>
      <c r="J9" s="114"/>
      <c r="K9" s="147"/>
      <c r="N9" s="140" t="s">
        <v>49</v>
      </c>
      <c r="O9" s="141"/>
      <c r="P9" s="141"/>
      <c r="Q9" s="141"/>
      <c r="R9" s="141"/>
      <c r="S9" s="141"/>
      <c r="T9" s="225">
        <v>1355</v>
      </c>
      <c r="U9" s="282" t="s">
        <v>66</v>
      </c>
      <c r="V9" s="283"/>
    </row>
    <row r="10" spans="1:22" ht="21" customHeight="1" thickBot="1" x14ac:dyDescent="0.45">
      <c r="A10" s="286"/>
      <c r="B10" s="286"/>
      <c r="D10" s="113"/>
      <c r="E10" s="148"/>
      <c r="F10" s="120" t="s">
        <v>32</v>
      </c>
      <c r="G10" s="121" t="s">
        <v>33</v>
      </c>
      <c r="H10" s="114"/>
      <c r="I10" s="257" t="s">
        <v>39</v>
      </c>
      <c r="J10" s="258"/>
      <c r="K10" s="259"/>
      <c r="L10" s="59"/>
      <c r="M10" s="59"/>
      <c r="N10" s="132"/>
      <c r="O10" s="133"/>
      <c r="P10" s="133"/>
      <c r="Q10" s="133"/>
      <c r="R10" s="133"/>
      <c r="S10" s="133"/>
      <c r="T10" s="224"/>
      <c r="U10" s="134"/>
      <c r="V10" s="135"/>
    </row>
    <row r="11" spans="1:22" ht="21" customHeight="1" thickTop="1" thickBot="1" x14ac:dyDescent="0.45">
      <c r="A11" s="286"/>
      <c r="B11" s="286"/>
      <c r="D11" s="113"/>
      <c r="E11" s="125" t="s">
        <v>34</v>
      </c>
      <c r="F11" s="126" t="s">
        <v>81</v>
      </c>
      <c r="G11" s="150">
        <v>248</v>
      </c>
      <c r="H11" s="114"/>
      <c r="I11" s="280" t="s">
        <v>40</v>
      </c>
      <c r="J11" s="281"/>
      <c r="K11" s="151">
        <v>10</v>
      </c>
      <c r="L11" s="149"/>
      <c r="M11" s="149"/>
      <c r="N11" s="140" t="s">
        <v>50</v>
      </c>
      <c r="O11" s="141"/>
      <c r="P11" s="141"/>
      <c r="Q11" s="141"/>
      <c r="R11" s="141"/>
      <c r="S11" s="141"/>
      <c r="T11" s="225">
        <v>1296</v>
      </c>
      <c r="U11" s="282" t="s">
        <v>73</v>
      </c>
      <c r="V11" s="283"/>
    </row>
    <row r="12" spans="1:22" ht="21" customHeight="1" thickBot="1" x14ac:dyDescent="0.45">
      <c r="A12" s="286"/>
      <c r="B12" s="286"/>
      <c r="D12" s="113"/>
      <c r="E12" s="129" t="s">
        <v>36</v>
      </c>
      <c r="F12" s="152" t="s">
        <v>81</v>
      </c>
      <c r="G12" s="130">
        <v>238</v>
      </c>
      <c r="H12" s="114"/>
      <c r="I12" s="280" t="s">
        <v>41</v>
      </c>
      <c r="J12" s="281"/>
      <c r="K12" s="151">
        <v>16</v>
      </c>
      <c r="L12" s="149"/>
      <c r="M12" s="149"/>
      <c r="N12" s="132"/>
      <c r="O12" s="133"/>
      <c r="P12" s="133"/>
      <c r="Q12" s="133"/>
      <c r="R12" s="133"/>
      <c r="S12" s="133"/>
      <c r="T12" s="224"/>
      <c r="U12" s="134"/>
      <c r="V12" s="135"/>
    </row>
    <row r="13" spans="1:22" ht="21" customHeight="1" thickBot="1" x14ac:dyDescent="0.45">
      <c r="A13" s="286"/>
      <c r="B13" s="286"/>
      <c r="D13" s="113"/>
      <c r="E13" s="136" t="s">
        <v>38</v>
      </c>
      <c r="F13" s="153" t="s">
        <v>73</v>
      </c>
      <c r="G13" s="137">
        <v>224</v>
      </c>
      <c r="H13" s="114"/>
      <c r="I13" s="280" t="s">
        <v>42</v>
      </c>
      <c r="J13" s="281"/>
      <c r="K13" s="151">
        <v>30</v>
      </c>
      <c r="L13" s="149"/>
      <c r="M13" s="149"/>
      <c r="N13" s="140" t="s">
        <v>51</v>
      </c>
      <c r="O13" s="141"/>
      <c r="P13" s="141"/>
      <c r="Q13" s="141"/>
      <c r="R13" s="141"/>
      <c r="S13" s="141"/>
      <c r="T13" s="225">
        <v>24</v>
      </c>
      <c r="U13" s="142" t="s">
        <v>66</v>
      </c>
      <c r="V13" s="143"/>
    </row>
    <row r="14" spans="1:22" ht="21" customHeight="1" thickBot="1" x14ac:dyDescent="0.45">
      <c r="A14" s="286"/>
      <c r="B14" s="286"/>
      <c r="D14" s="113"/>
      <c r="E14" s="144"/>
      <c r="F14" s="145"/>
      <c r="G14" s="146"/>
      <c r="H14" s="114"/>
      <c r="I14" s="276" t="s">
        <v>43</v>
      </c>
      <c r="J14" s="277"/>
      <c r="K14" s="154">
        <f>SUM(K11*4+K12*2,K13)</f>
        <v>102</v>
      </c>
      <c r="L14" s="278"/>
      <c r="M14" s="279"/>
      <c r="N14" s="132"/>
      <c r="O14" s="133"/>
      <c r="P14" s="133"/>
      <c r="Q14" s="133"/>
      <c r="R14" s="133"/>
      <c r="S14" s="133"/>
      <c r="T14" s="224"/>
      <c r="U14" s="134"/>
      <c r="V14" s="135"/>
    </row>
    <row r="15" spans="1:22" ht="21" customHeight="1" x14ac:dyDescent="0.45">
      <c r="A15" s="286"/>
      <c r="B15" s="286"/>
      <c r="D15" s="113"/>
      <c r="E15" s="249" t="s">
        <v>37</v>
      </c>
      <c r="F15" s="291"/>
      <c r="G15" s="292"/>
      <c r="H15" s="114"/>
      <c r="I15" s="289"/>
      <c r="J15" s="290"/>
      <c r="K15" s="155"/>
      <c r="L15" s="77"/>
      <c r="M15" s="156"/>
      <c r="N15" s="157" t="s">
        <v>45</v>
      </c>
      <c r="O15" s="158"/>
      <c r="P15" s="159"/>
      <c r="Q15" s="159"/>
      <c r="R15" s="159"/>
      <c r="S15" s="159"/>
      <c r="T15" s="226"/>
      <c r="U15" s="159"/>
      <c r="V15" s="160"/>
    </row>
    <row r="16" spans="1:22" ht="21" customHeight="1" thickBot="1" x14ac:dyDescent="0.45">
      <c r="A16" s="286"/>
      <c r="B16" s="286"/>
      <c r="D16" s="113"/>
      <c r="E16" s="148"/>
      <c r="F16" s="120" t="s">
        <v>32</v>
      </c>
      <c r="G16" s="121" t="s">
        <v>33</v>
      </c>
      <c r="H16" s="114"/>
      <c r="I16" s="114"/>
      <c r="J16" s="114"/>
      <c r="K16" s="147"/>
      <c r="N16" s="161"/>
      <c r="O16" s="162"/>
      <c r="P16" s="162"/>
      <c r="Q16" s="162"/>
      <c r="R16" s="162"/>
      <c r="S16" s="162"/>
      <c r="T16" s="227"/>
      <c r="U16" s="163"/>
      <c r="V16" s="135"/>
    </row>
    <row r="17" spans="1:22" ht="21" customHeight="1" thickTop="1" thickBot="1" x14ac:dyDescent="0.45">
      <c r="A17" s="286"/>
      <c r="B17" s="286"/>
      <c r="D17" s="113"/>
      <c r="E17" s="125" t="s">
        <v>34</v>
      </c>
      <c r="F17" s="126" t="s">
        <v>60</v>
      </c>
      <c r="G17" s="150">
        <v>109</v>
      </c>
      <c r="H17" s="114"/>
      <c r="I17" s="114"/>
      <c r="J17" s="114"/>
      <c r="K17" s="147"/>
      <c r="N17" s="164" t="s">
        <v>47</v>
      </c>
      <c r="O17" s="165"/>
      <c r="P17" s="166"/>
      <c r="Q17" s="166"/>
      <c r="R17" s="166"/>
      <c r="S17" s="166"/>
      <c r="T17" s="228">
        <v>335</v>
      </c>
      <c r="U17" s="284" t="s">
        <v>81</v>
      </c>
      <c r="V17" s="285"/>
    </row>
    <row r="18" spans="1:22" ht="21" customHeight="1" thickBot="1" x14ac:dyDescent="0.45">
      <c r="A18" s="286"/>
      <c r="B18" s="286"/>
      <c r="D18" s="113"/>
      <c r="E18" s="129" t="s">
        <v>36</v>
      </c>
      <c r="F18" s="152" t="s">
        <v>66</v>
      </c>
      <c r="G18" s="130">
        <v>108</v>
      </c>
      <c r="H18" s="114"/>
      <c r="I18" s="114"/>
      <c r="J18" s="114"/>
      <c r="K18" s="147"/>
      <c r="N18" s="161"/>
      <c r="O18" s="162"/>
      <c r="P18" s="162"/>
      <c r="Q18" s="162"/>
      <c r="R18" s="162"/>
      <c r="S18" s="162"/>
      <c r="T18" s="163"/>
      <c r="U18" s="163"/>
      <c r="V18" s="135"/>
    </row>
    <row r="19" spans="1:22" ht="21" customHeight="1" thickBot="1" x14ac:dyDescent="0.45">
      <c r="A19" s="286"/>
      <c r="B19" s="286"/>
      <c r="D19" s="113"/>
      <c r="E19" s="170" t="s">
        <v>38</v>
      </c>
      <c r="F19" s="174" t="s">
        <v>73</v>
      </c>
      <c r="G19" s="171">
        <v>106</v>
      </c>
      <c r="H19" s="114"/>
      <c r="I19" s="114"/>
      <c r="J19" s="114"/>
      <c r="K19" s="147"/>
      <c r="N19" s="167"/>
      <c r="O19" s="167"/>
      <c r="P19" s="167"/>
      <c r="Q19" s="167"/>
      <c r="R19" s="167"/>
      <c r="S19" s="167"/>
      <c r="T19" s="168"/>
      <c r="U19" s="167"/>
      <c r="V19" s="167"/>
    </row>
    <row r="20" spans="1:22" ht="21" customHeight="1" thickBot="1" x14ac:dyDescent="0.35">
      <c r="A20" s="286"/>
      <c r="B20" s="286"/>
      <c r="D20" s="169"/>
      <c r="E20" s="106"/>
      <c r="F20" s="106"/>
      <c r="G20" s="106"/>
      <c r="H20" s="172"/>
      <c r="I20" s="172"/>
      <c r="J20" s="172"/>
      <c r="K20" s="173"/>
    </row>
    <row r="21" spans="1:22" ht="14.4" thickBot="1" x14ac:dyDescent="0.35">
      <c r="A21" s="286"/>
      <c r="B21" s="286"/>
      <c r="D21" s="108"/>
      <c r="E21" s="109"/>
      <c r="F21" s="110"/>
      <c r="G21" s="109"/>
      <c r="H21" s="111"/>
      <c r="I21" s="111"/>
      <c r="J21" s="111"/>
      <c r="K21" s="112"/>
    </row>
    <row r="22" spans="1:22" ht="24" thickBot="1" x14ac:dyDescent="0.5">
      <c r="A22" s="286"/>
      <c r="B22" s="286"/>
      <c r="D22" s="113"/>
      <c r="E22" s="249" t="s">
        <v>56</v>
      </c>
      <c r="F22" s="250"/>
      <c r="G22" s="251"/>
      <c r="H22" s="114"/>
      <c r="I22" s="252" t="s">
        <v>52</v>
      </c>
      <c r="J22" s="253"/>
      <c r="K22" s="254"/>
    </row>
    <row r="23" spans="1:22" ht="18.600000000000001" thickBot="1" x14ac:dyDescent="0.4">
      <c r="A23" s="286"/>
      <c r="B23" s="286"/>
      <c r="D23" s="113"/>
      <c r="E23" s="119"/>
      <c r="F23" s="120" t="s">
        <v>32</v>
      </c>
      <c r="G23" s="121" t="s">
        <v>33</v>
      </c>
      <c r="H23" s="114"/>
      <c r="I23" s="267" t="s">
        <v>57</v>
      </c>
      <c r="J23" s="268"/>
      <c r="K23" s="269"/>
    </row>
    <row r="24" spans="1:22" ht="21.6" thickTop="1" x14ac:dyDescent="0.4">
      <c r="A24" s="286"/>
      <c r="B24" s="286"/>
      <c r="D24" s="113"/>
      <c r="E24" s="125" t="s">
        <v>34</v>
      </c>
      <c r="F24" s="126" t="s">
        <v>81</v>
      </c>
      <c r="G24" s="127">
        <v>488</v>
      </c>
      <c r="H24" s="114"/>
      <c r="I24" s="270"/>
      <c r="J24" s="271"/>
      <c r="K24" s="272"/>
    </row>
    <row r="25" spans="1:22" ht="21.6" thickBot="1" x14ac:dyDescent="0.45">
      <c r="A25" s="286"/>
      <c r="B25" s="286"/>
      <c r="D25" s="113"/>
      <c r="E25" s="129" t="s">
        <v>36</v>
      </c>
      <c r="F25" s="126" t="s">
        <v>66</v>
      </c>
      <c r="G25" s="130">
        <v>465</v>
      </c>
      <c r="H25" s="114"/>
      <c r="I25" s="273"/>
      <c r="J25" s="274"/>
      <c r="K25" s="275"/>
    </row>
    <row r="26" spans="1:22" ht="21.6" thickBot="1" x14ac:dyDescent="0.45">
      <c r="A26" s="286"/>
      <c r="B26" s="286"/>
      <c r="D26" s="113"/>
      <c r="E26" s="136" t="s">
        <v>38</v>
      </c>
      <c r="F26" s="126" t="s">
        <v>75</v>
      </c>
      <c r="G26" s="137">
        <v>448</v>
      </c>
      <c r="H26" s="114"/>
      <c r="I26" s="255"/>
      <c r="J26" s="260"/>
      <c r="K26" s="256"/>
    </row>
    <row r="27" spans="1:22" ht="21.6" thickBot="1" x14ac:dyDescent="0.45">
      <c r="A27" s="286"/>
      <c r="B27" s="286"/>
      <c r="D27" s="113"/>
      <c r="E27" s="144"/>
      <c r="F27" s="145"/>
      <c r="G27" s="146"/>
      <c r="H27" s="114"/>
      <c r="I27" s="138"/>
      <c r="J27" s="255"/>
      <c r="K27" s="256"/>
    </row>
    <row r="28" spans="1:22" ht="23.4" x14ac:dyDescent="0.45">
      <c r="A28" s="286"/>
      <c r="B28" s="286"/>
      <c r="D28" s="113"/>
      <c r="E28" s="249" t="s">
        <v>37</v>
      </c>
      <c r="F28" s="250"/>
      <c r="G28" s="251"/>
      <c r="H28" s="114"/>
      <c r="I28" s="257" t="s">
        <v>39</v>
      </c>
      <c r="J28" s="258"/>
      <c r="K28" s="259"/>
    </row>
    <row r="29" spans="1:22" ht="18.600000000000001" thickBot="1" x14ac:dyDescent="0.4">
      <c r="A29" s="286"/>
      <c r="B29" s="286"/>
      <c r="D29" s="113"/>
      <c r="E29" s="148"/>
      <c r="F29" s="120" t="s">
        <v>32</v>
      </c>
      <c r="G29" s="121" t="s">
        <v>33</v>
      </c>
      <c r="H29" s="114"/>
      <c r="I29" s="280" t="s">
        <v>40</v>
      </c>
      <c r="J29" s="281"/>
      <c r="K29" s="151">
        <v>4</v>
      </c>
    </row>
    <row r="30" spans="1:22" ht="21.6" thickTop="1" x14ac:dyDescent="0.4">
      <c r="A30" s="286"/>
      <c r="B30" s="286"/>
      <c r="D30" s="113"/>
      <c r="E30" s="125" t="s">
        <v>34</v>
      </c>
      <c r="F30" s="126" t="s">
        <v>66</v>
      </c>
      <c r="G30" s="150">
        <v>135</v>
      </c>
      <c r="H30" s="114"/>
      <c r="I30" s="280" t="s">
        <v>42</v>
      </c>
      <c r="J30" s="281"/>
      <c r="K30" s="151">
        <v>8</v>
      </c>
    </row>
    <row r="31" spans="1:22" ht="21.6" thickBot="1" x14ac:dyDescent="0.45">
      <c r="A31" s="286"/>
      <c r="B31" s="286"/>
      <c r="D31" s="113"/>
      <c r="E31" s="129" t="s">
        <v>36</v>
      </c>
      <c r="F31" s="152" t="s">
        <v>70</v>
      </c>
      <c r="G31" s="130">
        <v>131</v>
      </c>
      <c r="H31" s="114"/>
      <c r="I31" s="276" t="s">
        <v>43</v>
      </c>
      <c r="J31" s="277"/>
      <c r="K31" s="154">
        <f>SUM(K29*4+K30)</f>
        <v>24</v>
      </c>
    </row>
    <row r="32" spans="1:22" ht="21.6" thickBot="1" x14ac:dyDescent="0.45">
      <c r="A32" s="286"/>
      <c r="B32" s="286"/>
      <c r="D32" s="113"/>
      <c r="E32" s="170" t="s">
        <v>38</v>
      </c>
      <c r="F32" s="174" t="s">
        <v>60</v>
      </c>
      <c r="G32" s="171">
        <v>125</v>
      </c>
      <c r="H32" s="114"/>
      <c r="I32" s="111"/>
      <c r="J32" s="111"/>
      <c r="K32" s="112"/>
    </row>
    <row r="33" spans="1:11" ht="30" customHeight="1" thickBot="1" x14ac:dyDescent="0.45">
      <c r="A33" s="286"/>
      <c r="B33" s="286"/>
      <c r="D33" s="169"/>
      <c r="E33" s="175"/>
      <c r="F33" s="176"/>
      <c r="G33" s="177"/>
      <c r="H33" s="172"/>
      <c r="I33" s="287"/>
      <c r="J33" s="288"/>
      <c r="K33" s="178"/>
    </row>
  </sheetData>
  <mergeCells count="33">
    <mergeCell ref="U17:V17"/>
    <mergeCell ref="A6:B33"/>
    <mergeCell ref="E28:G28"/>
    <mergeCell ref="I28:K28"/>
    <mergeCell ref="I31:J31"/>
    <mergeCell ref="I33:J33"/>
    <mergeCell ref="E22:G22"/>
    <mergeCell ref="I22:K22"/>
    <mergeCell ref="I23:K25"/>
    <mergeCell ref="I26:K26"/>
    <mergeCell ref="J27:K27"/>
    <mergeCell ref="I29:J29"/>
    <mergeCell ref="I30:J30"/>
    <mergeCell ref="I15:J15"/>
    <mergeCell ref="E9:G9"/>
    <mergeCell ref="E15:G15"/>
    <mergeCell ref="U4:V4"/>
    <mergeCell ref="N5:S5"/>
    <mergeCell ref="U5:V5"/>
    <mergeCell ref="I4:K6"/>
    <mergeCell ref="I14:J14"/>
    <mergeCell ref="L14:M14"/>
    <mergeCell ref="I11:J11"/>
    <mergeCell ref="I12:J12"/>
    <mergeCell ref="I13:J13"/>
    <mergeCell ref="U7:V7"/>
    <mergeCell ref="U9:V9"/>
    <mergeCell ref="U11:V11"/>
    <mergeCell ref="E3:G3"/>
    <mergeCell ref="I3:K3"/>
    <mergeCell ref="J8:K8"/>
    <mergeCell ref="I10:K10"/>
    <mergeCell ref="I7:K7"/>
  </mergeCells>
  <printOptions horizontalCentered="1" verticalCentered="1"/>
  <pageMargins left="0.43307086614173229" right="0.43307086614173229" top="0.55118110236220474" bottom="0.74803149606299213" header="0.31496062992125984" footer="0.31496062992125984"/>
  <pageSetup paperSize="9" scale="52" fitToHeight="0" orientation="landscape" r:id="rId1"/>
  <headerFooter>
    <oddHeader>&amp;L&amp;G&amp;R&amp;G</oddHead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82"/>
  <sheetViews>
    <sheetView zoomScale="94" zoomScaleNormal="94" workbookViewId="0">
      <selection sqref="A1:W32"/>
    </sheetView>
  </sheetViews>
  <sheetFormatPr defaultRowHeight="14.4" x14ac:dyDescent="0.3"/>
  <cols>
    <col min="1" max="1" width="5.6640625" style="1" bestFit="1" customWidth="1"/>
    <col min="2" max="2" width="8.5546875" style="1" bestFit="1" customWidth="1"/>
    <col min="3" max="3" width="22.109375" style="56" bestFit="1" customWidth="1"/>
    <col min="4" max="4" width="7.44140625" style="1" bestFit="1" customWidth="1"/>
    <col min="5" max="5" width="8.88671875" style="57" bestFit="1" customWidth="1"/>
    <col min="6" max="6" width="7.33203125" style="58" bestFit="1" customWidth="1"/>
    <col min="7" max="7" width="6.77734375" style="59" bestFit="1" customWidth="1"/>
    <col min="8" max="8" width="5.33203125" style="59" bestFit="1" customWidth="1"/>
    <col min="9" max="9" width="6.5546875" style="59" bestFit="1" customWidth="1"/>
    <col min="10" max="10" width="8" style="59" bestFit="1" customWidth="1"/>
    <col min="11" max="11" width="7.21875" style="59" bestFit="1" customWidth="1"/>
    <col min="12" max="12" width="6.77734375" style="59" bestFit="1" customWidth="1"/>
    <col min="13" max="13" width="6.109375" style="59" bestFit="1" customWidth="1"/>
    <col min="14" max="14" width="6.88671875" style="59" bestFit="1" customWidth="1"/>
    <col min="15" max="15" width="8.44140625" style="59" bestFit="1" customWidth="1"/>
    <col min="16" max="16" width="9.21875" style="59" bestFit="1" customWidth="1"/>
    <col min="17" max="17" width="7.21875" style="59" bestFit="1" customWidth="1"/>
    <col min="18" max="18" width="9.21875" style="59" bestFit="1" customWidth="1"/>
    <col min="19" max="19" width="9.44140625" style="1" bestFit="1" customWidth="1"/>
    <col min="20" max="20" width="17" style="49" bestFit="1" customWidth="1"/>
    <col min="21" max="21" width="8.6640625" style="60" bestFit="1" customWidth="1"/>
    <col min="22" max="22" width="17.77734375" style="61" bestFit="1" customWidth="1"/>
    <col min="23" max="23" width="3.77734375" style="1" bestFit="1" customWidth="1"/>
    <col min="24" max="257" width="9.109375" style="1"/>
    <col min="258" max="258" width="3.88671875" style="1" bestFit="1" customWidth="1"/>
    <col min="259" max="259" width="29.5546875" style="1" customWidth="1"/>
    <col min="260" max="275" width="7.6640625" style="1" customWidth="1"/>
    <col min="276" max="276" width="9.33203125" style="1" bestFit="1" customWidth="1"/>
    <col min="277" max="277" width="5.44140625" style="1" bestFit="1" customWidth="1"/>
    <col min="278" max="278" width="18" style="1" bestFit="1" customWidth="1"/>
    <col min="279" max="513" width="9.109375" style="1"/>
    <col min="514" max="514" width="3.88671875" style="1" bestFit="1" customWidth="1"/>
    <col min="515" max="515" width="29.5546875" style="1" customWidth="1"/>
    <col min="516" max="531" width="7.6640625" style="1" customWidth="1"/>
    <col min="532" max="532" width="9.33203125" style="1" bestFit="1" customWidth="1"/>
    <col min="533" max="533" width="5.44140625" style="1" bestFit="1" customWidth="1"/>
    <col min="534" max="534" width="18" style="1" bestFit="1" customWidth="1"/>
    <col min="535" max="769" width="9.109375" style="1"/>
    <col min="770" max="770" width="3.88671875" style="1" bestFit="1" customWidth="1"/>
    <col min="771" max="771" width="29.5546875" style="1" customWidth="1"/>
    <col min="772" max="787" width="7.6640625" style="1" customWidth="1"/>
    <col min="788" max="788" width="9.33203125" style="1" bestFit="1" customWidth="1"/>
    <col min="789" max="789" width="5.44140625" style="1" bestFit="1" customWidth="1"/>
    <col min="790" max="790" width="18" style="1" bestFit="1" customWidth="1"/>
    <col min="791" max="1025" width="9.109375" style="1"/>
    <col min="1026" max="1026" width="3.88671875" style="1" bestFit="1" customWidth="1"/>
    <col min="1027" max="1027" width="29.5546875" style="1" customWidth="1"/>
    <col min="1028" max="1043" width="7.6640625" style="1" customWidth="1"/>
    <col min="1044" max="1044" width="9.33203125" style="1" bestFit="1" customWidth="1"/>
    <col min="1045" max="1045" width="5.44140625" style="1" bestFit="1" customWidth="1"/>
    <col min="1046" max="1046" width="18" style="1" bestFit="1" customWidth="1"/>
    <col min="1047" max="1281" width="9.109375" style="1"/>
    <col min="1282" max="1282" width="3.88671875" style="1" bestFit="1" customWidth="1"/>
    <col min="1283" max="1283" width="29.5546875" style="1" customWidth="1"/>
    <col min="1284" max="1299" width="7.6640625" style="1" customWidth="1"/>
    <col min="1300" max="1300" width="9.33203125" style="1" bestFit="1" customWidth="1"/>
    <col min="1301" max="1301" width="5.44140625" style="1" bestFit="1" customWidth="1"/>
    <col min="1302" max="1302" width="18" style="1" bestFit="1" customWidth="1"/>
    <col min="1303" max="1537" width="9.109375" style="1"/>
    <col min="1538" max="1538" width="3.88671875" style="1" bestFit="1" customWidth="1"/>
    <col min="1539" max="1539" width="29.5546875" style="1" customWidth="1"/>
    <col min="1540" max="1555" width="7.6640625" style="1" customWidth="1"/>
    <col min="1556" max="1556" width="9.33203125" style="1" bestFit="1" customWidth="1"/>
    <col min="1557" max="1557" width="5.44140625" style="1" bestFit="1" customWidth="1"/>
    <col min="1558" max="1558" width="18" style="1" bestFit="1" customWidth="1"/>
    <col min="1559" max="1793" width="9.109375" style="1"/>
    <col min="1794" max="1794" width="3.88671875" style="1" bestFit="1" customWidth="1"/>
    <col min="1795" max="1795" width="29.5546875" style="1" customWidth="1"/>
    <col min="1796" max="1811" width="7.6640625" style="1" customWidth="1"/>
    <col min="1812" max="1812" width="9.33203125" style="1" bestFit="1" customWidth="1"/>
    <col min="1813" max="1813" width="5.44140625" style="1" bestFit="1" customWidth="1"/>
    <col min="1814" max="1814" width="18" style="1" bestFit="1" customWidth="1"/>
    <col min="1815" max="2049" width="9.109375" style="1"/>
    <col min="2050" max="2050" width="3.88671875" style="1" bestFit="1" customWidth="1"/>
    <col min="2051" max="2051" width="29.5546875" style="1" customWidth="1"/>
    <col min="2052" max="2067" width="7.6640625" style="1" customWidth="1"/>
    <col min="2068" max="2068" width="9.33203125" style="1" bestFit="1" customWidth="1"/>
    <col min="2069" max="2069" width="5.44140625" style="1" bestFit="1" customWidth="1"/>
    <col min="2070" max="2070" width="18" style="1" bestFit="1" customWidth="1"/>
    <col min="2071" max="2305" width="9.109375" style="1"/>
    <col min="2306" max="2306" width="3.88671875" style="1" bestFit="1" customWidth="1"/>
    <col min="2307" max="2307" width="29.5546875" style="1" customWidth="1"/>
    <col min="2308" max="2323" width="7.6640625" style="1" customWidth="1"/>
    <col min="2324" max="2324" width="9.33203125" style="1" bestFit="1" customWidth="1"/>
    <col min="2325" max="2325" width="5.44140625" style="1" bestFit="1" customWidth="1"/>
    <col min="2326" max="2326" width="18" style="1" bestFit="1" customWidth="1"/>
    <col min="2327" max="2561" width="9.109375" style="1"/>
    <col min="2562" max="2562" width="3.88671875" style="1" bestFit="1" customWidth="1"/>
    <col min="2563" max="2563" width="29.5546875" style="1" customWidth="1"/>
    <col min="2564" max="2579" width="7.6640625" style="1" customWidth="1"/>
    <col min="2580" max="2580" width="9.33203125" style="1" bestFit="1" customWidth="1"/>
    <col min="2581" max="2581" width="5.44140625" style="1" bestFit="1" customWidth="1"/>
    <col min="2582" max="2582" width="18" style="1" bestFit="1" customWidth="1"/>
    <col min="2583" max="2817" width="9.109375" style="1"/>
    <col min="2818" max="2818" width="3.88671875" style="1" bestFit="1" customWidth="1"/>
    <col min="2819" max="2819" width="29.5546875" style="1" customWidth="1"/>
    <col min="2820" max="2835" width="7.6640625" style="1" customWidth="1"/>
    <col min="2836" max="2836" width="9.33203125" style="1" bestFit="1" customWidth="1"/>
    <col min="2837" max="2837" width="5.44140625" style="1" bestFit="1" customWidth="1"/>
    <col min="2838" max="2838" width="18" style="1" bestFit="1" customWidth="1"/>
    <col min="2839" max="3073" width="9.109375" style="1"/>
    <col min="3074" max="3074" width="3.88671875" style="1" bestFit="1" customWidth="1"/>
    <col min="3075" max="3075" width="29.5546875" style="1" customWidth="1"/>
    <col min="3076" max="3091" width="7.6640625" style="1" customWidth="1"/>
    <col min="3092" max="3092" width="9.33203125" style="1" bestFit="1" customWidth="1"/>
    <col min="3093" max="3093" width="5.44140625" style="1" bestFit="1" customWidth="1"/>
    <col min="3094" max="3094" width="18" style="1" bestFit="1" customWidth="1"/>
    <col min="3095" max="3329" width="9.109375" style="1"/>
    <col min="3330" max="3330" width="3.88671875" style="1" bestFit="1" customWidth="1"/>
    <col min="3331" max="3331" width="29.5546875" style="1" customWidth="1"/>
    <col min="3332" max="3347" width="7.6640625" style="1" customWidth="1"/>
    <col min="3348" max="3348" width="9.33203125" style="1" bestFit="1" customWidth="1"/>
    <col min="3349" max="3349" width="5.44140625" style="1" bestFit="1" customWidth="1"/>
    <col min="3350" max="3350" width="18" style="1" bestFit="1" customWidth="1"/>
    <col min="3351" max="3585" width="9.109375" style="1"/>
    <col min="3586" max="3586" width="3.88671875" style="1" bestFit="1" customWidth="1"/>
    <col min="3587" max="3587" width="29.5546875" style="1" customWidth="1"/>
    <col min="3588" max="3603" width="7.6640625" style="1" customWidth="1"/>
    <col min="3604" max="3604" width="9.33203125" style="1" bestFit="1" customWidth="1"/>
    <col min="3605" max="3605" width="5.44140625" style="1" bestFit="1" customWidth="1"/>
    <col min="3606" max="3606" width="18" style="1" bestFit="1" customWidth="1"/>
    <col min="3607" max="3841" width="9.109375" style="1"/>
    <col min="3842" max="3842" width="3.88671875" style="1" bestFit="1" customWidth="1"/>
    <col min="3843" max="3843" width="29.5546875" style="1" customWidth="1"/>
    <col min="3844" max="3859" width="7.6640625" style="1" customWidth="1"/>
    <col min="3860" max="3860" width="9.33203125" style="1" bestFit="1" customWidth="1"/>
    <col min="3861" max="3861" width="5.44140625" style="1" bestFit="1" customWidth="1"/>
    <col min="3862" max="3862" width="18" style="1" bestFit="1" customWidth="1"/>
    <col min="3863" max="4097" width="9.109375" style="1"/>
    <col min="4098" max="4098" width="3.88671875" style="1" bestFit="1" customWidth="1"/>
    <col min="4099" max="4099" width="29.5546875" style="1" customWidth="1"/>
    <col min="4100" max="4115" width="7.6640625" style="1" customWidth="1"/>
    <col min="4116" max="4116" width="9.33203125" style="1" bestFit="1" customWidth="1"/>
    <col min="4117" max="4117" width="5.44140625" style="1" bestFit="1" customWidth="1"/>
    <col min="4118" max="4118" width="18" style="1" bestFit="1" customWidth="1"/>
    <col min="4119" max="4353" width="9.109375" style="1"/>
    <col min="4354" max="4354" width="3.88671875" style="1" bestFit="1" customWidth="1"/>
    <col min="4355" max="4355" width="29.5546875" style="1" customWidth="1"/>
    <col min="4356" max="4371" width="7.6640625" style="1" customWidth="1"/>
    <col min="4372" max="4372" width="9.33203125" style="1" bestFit="1" customWidth="1"/>
    <col min="4373" max="4373" width="5.44140625" style="1" bestFit="1" customWidth="1"/>
    <col min="4374" max="4374" width="18" style="1" bestFit="1" customWidth="1"/>
    <col min="4375" max="4609" width="9.109375" style="1"/>
    <col min="4610" max="4610" width="3.88671875" style="1" bestFit="1" customWidth="1"/>
    <col min="4611" max="4611" width="29.5546875" style="1" customWidth="1"/>
    <col min="4612" max="4627" width="7.6640625" style="1" customWidth="1"/>
    <col min="4628" max="4628" width="9.33203125" style="1" bestFit="1" customWidth="1"/>
    <col min="4629" max="4629" width="5.44140625" style="1" bestFit="1" customWidth="1"/>
    <col min="4630" max="4630" width="18" style="1" bestFit="1" customWidth="1"/>
    <col min="4631" max="4865" width="9.109375" style="1"/>
    <col min="4866" max="4866" width="3.88671875" style="1" bestFit="1" customWidth="1"/>
    <col min="4867" max="4867" width="29.5546875" style="1" customWidth="1"/>
    <col min="4868" max="4883" width="7.6640625" style="1" customWidth="1"/>
    <col min="4884" max="4884" width="9.33203125" style="1" bestFit="1" customWidth="1"/>
    <col min="4885" max="4885" width="5.44140625" style="1" bestFit="1" customWidth="1"/>
    <col min="4886" max="4886" width="18" style="1" bestFit="1" customWidth="1"/>
    <col min="4887" max="5121" width="9.109375" style="1"/>
    <col min="5122" max="5122" width="3.88671875" style="1" bestFit="1" customWidth="1"/>
    <col min="5123" max="5123" width="29.5546875" style="1" customWidth="1"/>
    <col min="5124" max="5139" width="7.6640625" style="1" customWidth="1"/>
    <col min="5140" max="5140" width="9.33203125" style="1" bestFit="1" customWidth="1"/>
    <col min="5141" max="5141" width="5.44140625" style="1" bestFit="1" customWidth="1"/>
    <col min="5142" max="5142" width="18" style="1" bestFit="1" customWidth="1"/>
    <col min="5143" max="5377" width="9.109375" style="1"/>
    <col min="5378" max="5378" width="3.88671875" style="1" bestFit="1" customWidth="1"/>
    <col min="5379" max="5379" width="29.5546875" style="1" customWidth="1"/>
    <col min="5380" max="5395" width="7.6640625" style="1" customWidth="1"/>
    <col min="5396" max="5396" width="9.33203125" style="1" bestFit="1" customWidth="1"/>
    <col min="5397" max="5397" width="5.44140625" style="1" bestFit="1" customWidth="1"/>
    <col min="5398" max="5398" width="18" style="1" bestFit="1" customWidth="1"/>
    <col min="5399" max="5633" width="9.109375" style="1"/>
    <col min="5634" max="5634" width="3.88671875" style="1" bestFit="1" customWidth="1"/>
    <col min="5635" max="5635" width="29.5546875" style="1" customWidth="1"/>
    <col min="5636" max="5651" width="7.6640625" style="1" customWidth="1"/>
    <col min="5652" max="5652" width="9.33203125" style="1" bestFit="1" customWidth="1"/>
    <col min="5653" max="5653" width="5.44140625" style="1" bestFit="1" customWidth="1"/>
    <col min="5654" max="5654" width="18" style="1" bestFit="1" customWidth="1"/>
    <col min="5655" max="5889" width="9.109375" style="1"/>
    <col min="5890" max="5890" width="3.88671875" style="1" bestFit="1" customWidth="1"/>
    <col min="5891" max="5891" width="29.5546875" style="1" customWidth="1"/>
    <col min="5892" max="5907" width="7.6640625" style="1" customWidth="1"/>
    <col min="5908" max="5908" width="9.33203125" style="1" bestFit="1" customWidth="1"/>
    <col min="5909" max="5909" width="5.44140625" style="1" bestFit="1" customWidth="1"/>
    <col min="5910" max="5910" width="18" style="1" bestFit="1" customWidth="1"/>
    <col min="5911" max="6145" width="9.109375" style="1"/>
    <col min="6146" max="6146" width="3.88671875" style="1" bestFit="1" customWidth="1"/>
    <col min="6147" max="6147" width="29.5546875" style="1" customWidth="1"/>
    <col min="6148" max="6163" width="7.6640625" style="1" customWidth="1"/>
    <col min="6164" max="6164" width="9.33203125" style="1" bestFit="1" customWidth="1"/>
    <col min="6165" max="6165" width="5.44140625" style="1" bestFit="1" customWidth="1"/>
    <col min="6166" max="6166" width="18" style="1" bestFit="1" customWidth="1"/>
    <col min="6167" max="6401" width="9.109375" style="1"/>
    <col min="6402" max="6402" width="3.88671875" style="1" bestFit="1" customWidth="1"/>
    <col min="6403" max="6403" width="29.5546875" style="1" customWidth="1"/>
    <col min="6404" max="6419" width="7.6640625" style="1" customWidth="1"/>
    <col min="6420" max="6420" width="9.33203125" style="1" bestFit="1" customWidth="1"/>
    <col min="6421" max="6421" width="5.44140625" style="1" bestFit="1" customWidth="1"/>
    <col min="6422" max="6422" width="18" style="1" bestFit="1" customWidth="1"/>
    <col min="6423" max="6657" width="9.109375" style="1"/>
    <col min="6658" max="6658" width="3.88671875" style="1" bestFit="1" customWidth="1"/>
    <col min="6659" max="6659" width="29.5546875" style="1" customWidth="1"/>
    <col min="6660" max="6675" width="7.6640625" style="1" customWidth="1"/>
    <col min="6676" max="6676" width="9.33203125" style="1" bestFit="1" customWidth="1"/>
    <col min="6677" max="6677" width="5.44140625" style="1" bestFit="1" customWidth="1"/>
    <col min="6678" max="6678" width="18" style="1" bestFit="1" customWidth="1"/>
    <col min="6679" max="6913" width="9.109375" style="1"/>
    <col min="6914" max="6914" width="3.88671875" style="1" bestFit="1" customWidth="1"/>
    <col min="6915" max="6915" width="29.5546875" style="1" customWidth="1"/>
    <col min="6916" max="6931" width="7.6640625" style="1" customWidth="1"/>
    <col min="6932" max="6932" width="9.33203125" style="1" bestFit="1" customWidth="1"/>
    <col min="6933" max="6933" width="5.44140625" style="1" bestFit="1" customWidth="1"/>
    <col min="6934" max="6934" width="18" style="1" bestFit="1" customWidth="1"/>
    <col min="6935" max="7169" width="9.109375" style="1"/>
    <col min="7170" max="7170" width="3.88671875" style="1" bestFit="1" customWidth="1"/>
    <col min="7171" max="7171" width="29.5546875" style="1" customWidth="1"/>
    <col min="7172" max="7187" width="7.6640625" style="1" customWidth="1"/>
    <col min="7188" max="7188" width="9.33203125" style="1" bestFit="1" customWidth="1"/>
    <col min="7189" max="7189" width="5.44140625" style="1" bestFit="1" customWidth="1"/>
    <col min="7190" max="7190" width="18" style="1" bestFit="1" customWidth="1"/>
    <col min="7191" max="7425" width="9.109375" style="1"/>
    <col min="7426" max="7426" width="3.88671875" style="1" bestFit="1" customWidth="1"/>
    <col min="7427" max="7427" width="29.5546875" style="1" customWidth="1"/>
    <col min="7428" max="7443" width="7.6640625" style="1" customWidth="1"/>
    <col min="7444" max="7444" width="9.33203125" style="1" bestFit="1" customWidth="1"/>
    <col min="7445" max="7445" width="5.44140625" style="1" bestFit="1" customWidth="1"/>
    <col min="7446" max="7446" width="18" style="1" bestFit="1" customWidth="1"/>
    <col min="7447" max="7681" width="9.109375" style="1"/>
    <col min="7682" max="7682" width="3.88671875" style="1" bestFit="1" customWidth="1"/>
    <col min="7683" max="7683" width="29.5546875" style="1" customWidth="1"/>
    <col min="7684" max="7699" width="7.6640625" style="1" customWidth="1"/>
    <col min="7700" max="7700" width="9.33203125" style="1" bestFit="1" customWidth="1"/>
    <col min="7701" max="7701" width="5.44140625" style="1" bestFit="1" customWidth="1"/>
    <col min="7702" max="7702" width="18" style="1" bestFit="1" customWidth="1"/>
    <col min="7703" max="7937" width="9.109375" style="1"/>
    <col min="7938" max="7938" width="3.88671875" style="1" bestFit="1" customWidth="1"/>
    <col min="7939" max="7939" width="29.5546875" style="1" customWidth="1"/>
    <col min="7940" max="7955" width="7.6640625" style="1" customWidth="1"/>
    <col min="7956" max="7956" width="9.33203125" style="1" bestFit="1" customWidth="1"/>
    <col min="7957" max="7957" width="5.44140625" style="1" bestFit="1" customWidth="1"/>
    <col min="7958" max="7958" width="18" style="1" bestFit="1" customWidth="1"/>
    <col min="7959" max="8193" width="9.109375" style="1"/>
    <col min="8194" max="8194" width="3.88671875" style="1" bestFit="1" customWidth="1"/>
    <col min="8195" max="8195" width="29.5546875" style="1" customWidth="1"/>
    <col min="8196" max="8211" width="7.6640625" style="1" customWidth="1"/>
    <col min="8212" max="8212" width="9.33203125" style="1" bestFit="1" customWidth="1"/>
    <col min="8213" max="8213" width="5.44140625" style="1" bestFit="1" customWidth="1"/>
    <col min="8214" max="8214" width="18" style="1" bestFit="1" customWidth="1"/>
    <col min="8215" max="8449" width="9.109375" style="1"/>
    <col min="8450" max="8450" width="3.88671875" style="1" bestFit="1" customWidth="1"/>
    <col min="8451" max="8451" width="29.5546875" style="1" customWidth="1"/>
    <col min="8452" max="8467" width="7.6640625" style="1" customWidth="1"/>
    <col min="8468" max="8468" width="9.33203125" style="1" bestFit="1" customWidth="1"/>
    <col min="8469" max="8469" width="5.44140625" style="1" bestFit="1" customWidth="1"/>
    <col min="8470" max="8470" width="18" style="1" bestFit="1" customWidth="1"/>
    <col min="8471" max="8705" width="9.109375" style="1"/>
    <col min="8706" max="8706" width="3.88671875" style="1" bestFit="1" customWidth="1"/>
    <col min="8707" max="8707" width="29.5546875" style="1" customWidth="1"/>
    <col min="8708" max="8723" width="7.6640625" style="1" customWidth="1"/>
    <col min="8724" max="8724" width="9.33203125" style="1" bestFit="1" customWidth="1"/>
    <col min="8725" max="8725" width="5.44140625" style="1" bestFit="1" customWidth="1"/>
    <col min="8726" max="8726" width="18" style="1" bestFit="1" customWidth="1"/>
    <col min="8727" max="8961" width="9.109375" style="1"/>
    <col min="8962" max="8962" width="3.88671875" style="1" bestFit="1" customWidth="1"/>
    <col min="8963" max="8963" width="29.5546875" style="1" customWidth="1"/>
    <col min="8964" max="8979" width="7.6640625" style="1" customWidth="1"/>
    <col min="8980" max="8980" width="9.33203125" style="1" bestFit="1" customWidth="1"/>
    <col min="8981" max="8981" width="5.44140625" style="1" bestFit="1" customWidth="1"/>
    <col min="8982" max="8982" width="18" style="1" bestFit="1" customWidth="1"/>
    <col min="8983" max="9217" width="9.109375" style="1"/>
    <col min="9218" max="9218" width="3.88671875" style="1" bestFit="1" customWidth="1"/>
    <col min="9219" max="9219" width="29.5546875" style="1" customWidth="1"/>
    <col min="9220" max="9235" width="7.6640625" style="1" customWidth="1"/>
    <col min="9236" max="9236" width="9.33203125" style="1" bestFit="1" customWidth="1"/>
    <col min="9237" max="9237" width="5.44140625" style="1" bestFit="1" customWidth="1"/>
    <col min="9238" max="9238" width="18" style="1" bestFit="1" customWidth="1"/>
    <col min="9239" max="9473" width="9.109375" style="1"/>
    <col min="9474" max="9474" width="3.88671875" style="1" bestFit="1" customWidth="1"/>
    <col min="9475" max="9475" width="29.5546875" style="1" customWidth="1"/>
    <col min="9476" max="9491" width="7.6640625" style="1" customWidth="1"/>
    <col min="9492" max="9492" width="9.33203125" style="1" bestFit="1" customWidth="1"/>
    <col min="9493" max="9493" width="5.44140625" style="1" bestFit="1" customWidth="1"/>
    <col min="9494" max="9494" width="18" style="1" bestFit="1" customWidth="1"/>
    <col min="9495" max="9729" width="9.109375" style="1"/>
    <col min="9730" max="9730" width="3.88671875" style="1" bestFit="1" customWidth="1"/>
    <col min="9731" max="9731" width="29.5546875" style="1" customWidth="1"/>
    <col min="9732" max="9747" width="7.6640625" style="1" customWidth="1"/>
    <col min="9748" max="9748" width="9.33203125" style="1" bestFit="1" customWidth="1"/>
    <col min="9749" max="9749" width="5.44140625" style="1" bestFit="1" customWidth="1"/>
    <col min="9750" max="9750" width="18" style="1" bestFit="1" customWidth="1"/>
    <col min="9751" max="9985" width="9.109375" style="1"/>
    <col min="9986" max="9986" width="3.88671875" style="1" bestFit="1" customWidth="1"/>
    <col min="9987" max="9987" width="29.5546875" style="1" customWidth="1"/>
    <col min="9988" max="10003" width="7.6640625" style="1" customWidth="1"/>
    <col min="10004" max="10004" width="9.33203125" style="1" bestFit="1" customWidth="1"/>
    <col min="10005" max="10005" width="5.44140625" style="1" bestFit="1" customWidth="1"/>
    <col min="10006" max="10006" width="18" style="1" bestFit="1" customWidth="1"/>
    <col min="10007" max="10241" width="9.109375" style="1"/>
    <col min="10242" max="10242" width="3.88671875" style="1" bestFit="1" customWidth="1"/>
    <col min="10243" max="10243" width="29.5546875" style="1" customWidth="1"/>
    <col min="10244" max="10259" width="7.6640625" style="1" customWidth="1"/>
    <col min="10260" max="10260" width="9.33203125" style="1" bestFit="1" customWidth="1"/>
    <col min="10261" max="10261" width="5.44140625" style="1" bestFit="1" customWidth="1"/>
    <col min="10262" max="10262" width="18" style="1" bestFit="1" customWidth="1"/>
    <col min="10263" max="10497" width="9.109375" style="1"/>
    <col min="10498" max="10498" width="3.88671875" style="1" bestFit="1" customWidth="1"/>
    <col min="10499" max="10499" width="29.5546875" style="1" customWidth="1"/>
    <col min="10500" max="10515" width="7.6640625" style="1" customWidth="1"/>
    <col min="10516" max="10516" width="9.33203125" style="1" bestFit="1" customWidth="1"/>
    <col min="10517" max="10517" width="5.44140625" style="1" bestFit="1" customWidth="1"/>
    <col min="10518" max="10518" width="18" style="1" bestFit="1" customWidth="1"/>
    <col min="10519" max="10753" width="9.109375" style="1"/>
    <col min="10754" max="10754" width="3.88671875" style="1" bestFit="1" customWidth="1"/>
    <col min="10755" max="10755" width="29.5546875" style="1" customWidth="1"/>
    <col min="10756" max="10771" width="7.6640625" style="1" customWidth="1"/>
    <col min="10772" max="10772" width="9.33203125" style="1" bestFit="1" customWidth="1"/>
    <col min="10773" max="10773" width="5.44140625" style="1" bestFit="1" customWidth="1"/>
    <col min="10774" max="10774" width="18" style="1" bestFit="1" customWidth="1"/>
    <col min="10775" max="11009" width="9.109375" style="1"/>
    <col min="11010" max="11010" width="3.88671875" style="1" bestFit="1" customWidth="1"/>
    <col min="11011" max="11011" width="29.5546875" style="1" customWidth="1"/>
    <col min="11012" max="11027" width="7.6640625" style="1" customWidth="1"/>
    <col min="11028" max="11028" width="9.33203125" style="1" bestFit="1" customWidth="1"/>
    <col min="11029" max="11029" width="5.44140625" style="1" bestFit="1" customWidth="1"/>
    <col min="11030" max="11030" width="18" style="1" bestFit="1" customWidth="1"/>
    <col min="11031" max="11265" width="9.109375" style="1"/>
    <col min="11266" max="11266" width="3.88671875" style="1" bestFit="1" customWidth="1"/>
    <col min="11267" max="11267" width="29.5546875" style="1" customWidth="1"/>
    <col min="11268" max="11283" width="7.6640625" style="1" customWidth="1"/>
    <col min="11284" max="11284" width="9.33203125" style="1" bestFit="1" customWidth="1"/>
    <col min="11285" max="11285" width="5.44140625" style="1" bestFit="1" customWidth="1"/>
    <col min="11286" max="11286" width="18" style="1" bestFit="1" customWidth="1"/>
    <col min="11287" max="11521" width="9.109375" style="1"/>
    <col min="11522" max="11522" width="3.88671875" style="1" bestFit="1" customWidth="1"/>
    <col min="11523" max="11523" width="29.5546875" style="1" customWidth="1"/>
    <col min="11524" max="11539" width="7.6640625" style="1" customWidth="1"/>
    <col min="11540" max="11540" width="9.33203125" style="1" bestFit="1" customWidth="1"/>
    <col min="11541" max="11541" width="5.44140625" style="1" bestFit="1" customWidth="1"/>
    <col min="11542" max="11542" width="18" style="1" bestFit="1" customWidth="1"/>
    <col min="11543" max="11777" width="9.109375" style="1"/>
    <col min="11778" max="11778" width="3.88671875" style="1" bestFit="1" customWidth="1"/>
    <col min="11779" max="11779" width="29.5546875" style="1" customWidth="1"/>
    <col min="11780" max="11795" width="7.6640625" style="1" customWidth="1"/>
    <col min="11796" max="11796" width="9.33203125" style="1" bestFit="1" customWidth="1"/>
    <col min="11797" max="11797" width="5.44140625" style="1" bestFit="1" customWidth="1"/>
    <col min="11798" max="11798" width="18" style="1" bestFit="1" customWidth="1"/>
    <col min="11799" max="12033" width="9.109375" style="1"/>
    <col min="12034" max="12034" width="3.88671875" style="1" bestFit="1" customWidth="1"/>
    <col min="12035" max="12035" width="29.5546875" style="1" customWidth="1"/>
    <col min="12036" max="12051" width="7.6640625" style="1" customWidth="1"/>
    <col min="12052" max="12052" width="9.33203125" style="1" bestFit="1" customWidth="1"/>
    <col min="12053" max="12053" width="5.44140625" style="1" bestFit="1" customWidth="1"/>
    <col min="12054" max="12054" width="18" style="1" bestFit="1" customWidth="1"/>
    <col min="12055" max="12289" width="9.109375" style="1"/>
    <col min="12290" max="12290" width="3.88671875" style="1" bestFit="1" customWidth="1"/>
    <col min="12291" max="12291" width="29.5546875" style="1" customWidth="1"/>
    <col min="12292" max="12307" width="7.6640625" style="1" customWidth="1"/>
    <col min="12308" max="12308" width="9.33203125" style="1" bestFit="1" customWidth="1"/>
    <col min="12309" max="12309" width="5.44140625" style="1" bestFit="1" customWidth="1"/>
    <col min="12310" max="12310" width="18" style="1" bestFit="1" customWidth="1"/>
    <col min="12311" max="12545" width="9.109375" style="1"/>
    <col min="12546" max="12546" width="3.88671875" style="1" bestFit="1" customWidth="1"/>
    <col min="12547" max="12547" width="29.5546875" style="1" customWidth="1"/>
    <col min="12548" max="12563" width="7.6640625" style="1" customWidth="1"/>
    <col min="12564" max="12564" width="9.33203125" style="1" bestFit="1" customWidth="1"/>
    <col min="12565" max="12565" width="5.44140625" style="1" bestFit="1" customWidth="1"/>
    <col min="12566" max="12566" width="18" style="1" bestFit="1" customWidth="1"/>
    <col min="12567" max="12801" width="9.109375" style="1"/>
    <col min="12802" max="12802" width="3.88671875" style="1" bestFit="1" customWidth="1"/>
    <col min="12803" max="12803" width="29.5546875" style="1" customWidth="1"/>
    <col min="12804" max="12819" width="7.6640625" style="1" customWidth="1"/>
    <col min="12820" max="12820" width="9.33203125" style="1" bestFit="1" customWidth="1"/>
    <col min="12821" max="12821" width="5.44140625" style="1" bestFit="1" customWidth="1"/>
    <col min="12822" max="12822" width="18" style="1" bestFit="1" customWidth="1"/>
    <col min="12823" max="13057" width="9.109375" style="1"/>
    <col min="13058" max="13058" width="3.88671875" style="1" bestFit="1" customWidth="1"/>
    <col min="13059" max="13059" width="29.5546875" style="1" customWidth="1"/>
    <col min="13060" max="13075" width="7.6640625" style="1" customWidth="1"/>
    <col min="13076" max="13076" width="9.33203125" style="1" bestFit="1" customWidth="1"/>
    <col min="13077" max="13077" width="5.44140625" style="1" bestFit="1" customWidth="1"/>
    <col min="13078" max="13078" width="18" style="1" bestFit="1" customWidth="1"/>
    <col min="13079" max="13313" width="9.109375" style="1"/>
    <col min="13314" max="13314" width="3.88671875" style="1" bestFit="1" customWidth="1"/>
    <col min="13315" max="13315" width="29.5546875" style="1" customWidth="1"/>
    <col min="13316" max="13331" width="7.6640625" style="1" customWidth="1"/>
    <col min="13332" max="13332" width="9.33203125" style="1" bestFit="1" customWidth="1"/>
    <col min="13333" max="13333" width="5.44140625" style="1" bestFit="1" customWidth="1"/>
    <col min="13334" max="13334" width="18" style="1" bestFit="1" customWidth="1"/>
    <col min="13335" max="13569" width="9.109375" style="1"/>
    <col min="13570" max="13570" width="3.88671875" style="1" bestFit="1" customWidth="1"/>
    <col min="13571" max="13571" width="29.5546875" style="1" customWidth="1"/>
    <col min="13572" max="13587" width="7.6640625" style="1" customWidth="1"/>
    <col min="13588" max="13588" width="9.33203125" style="1" bestFit="1" customWidth="1"/>
    <col min="13589" max="13589" width="5.44140625" style="1" bestFit="1" customWidth="1"/>
    <col min="13590" max="13590" width="18" style="1" bestFit="1" customWidth="1"/>
    <col min="13591" max="13825" width="9.109375" style="1"/>
    <col min="13826" max="13826" width="3.88671875" style="1" bestFit="1" customWidth="1"/>
    <col min="13827" max="13827" width="29.5546875" style="1" customWidth="1"/>
    <col min="13828" max="13843" width="7.6640625" style="1" customWidth="1"/>
    <col min="13844" max="13844" width="9.33203125" style="1" bestFit="1" customWidth="1"/>
    <col min="13845" max="13845" width="5.44140625" style="1" bestFit="1" customWidth="1"/>
    <col min="13846" max="13846" width="18" style="1" bestFit="1" customWidth="1"/>
    <col min="13847" max="14081" width="9.109375" style="1"/>
    <col min="14082" max="14082" width="3.88671875" style="1" bestFit="1" customWidth="1"/>
    <col min="14083" max="14083" width="29.5546875" style="1" customWidth="1"/>
    <col min="14084" max="14099" width="7.6640625" style="1" customWidth="1"/>
    <col min="14100" max="14100" width="9.33203125" style="1" bestFit="1" customWidth="1"/>
    <col min="14101" max="14101" width="5.44140625" style="1" bestFit="1" customWidth="1"/>
    <col min="14102" max="14102" width="18" style="1" bestFit="1" customWidth="1"/>
    <col min="14103" max="14337" width="9.109375" style="1"/>
    <col min="14338" max="14338" width="3.88671875" style="1" bestFit="1" customWidth="1"/>
    <col min="14339" max="14339" width="29.5546875" style="1" customWidth="1"/>
    <col min="14340" max="14355" width="7.6640625" style="1" customWidth="1"/>
    <col min="14356" max="14356" width="9.33203125" style="1" bestFit="1" customWidth="1"/>
    <col min="14357" max="14357" width="5.44140625" style="1" bestFit="1" customWidth="1"/>
    <col min="14358" max="14358" width="18" style="1" bestFit="1" customWidth="1"/>
    <col min="14359" max="14593" width="9.109375" style="1"/>
    <col min="14594" max="14594" width="3.88671875" style="1" bestFit="1" customWidth="1"/>
    <col min="14595" max="14595" width="29.5546875" style="1" customWidth="1"/>
    <col min="14596" max="14611" width="7.6640625" style="1" customWidth="1"/>
    <col min="14612" max="14612" width="9.33203125" style="1" bestFit="1" customWidth="1"/>
    <col min="14613" max="14613" width="5.44140625" style="1" bestFit="1" customWidth="1"/>
    <col min="14614" max="14614" width="18" style="1" bestFit="1" customWidth="1"/>
    <col min="14615" max="14849" width="9.109375" style="1"/>
    <col min="14850" max="14850" width="3.88671875" style="1" bestFit="1" customWidth="1"/>
    <col min="14851" max="14851" width="29.5546875" style="1" customWidth="1"/>
    <col min="14852" max="14867" width="7.6640625" style="1" customWidth="1"/>
    <col min="14868" max="14868" width="9.33203125" style="1" bestFit="1" customWidth="1"/>
    <col min="14869" max="14869" width="5.44140625" style="1" bestFit="1" customWidth="1"/>
    <col min="14870" max="14870" width="18" style="1" bestFit="1" customWidth="1"/>
    <col min="14871" max="15105" width="9.109375" style="1"/>
    <col min="15106" max="15106" width="3.88671875" style="1" bestFit="1" customWidth="1"/>
    <col min="15107" max="15107" width="29.5546875" style="1" customWidth="1"/>
    <col min="15108" max="15123" width="7.6640625" style="1" customWidth="1"/>
    <col min="15124" max="15124" width="9.33203125" style="1" bestFit="1" customWidth="1"/>
    <col min="15125" max="15125" width="5.44140625" style="1" bestFit="1" customWidth="1"/>
    <col min="15126" max="15126" width="18" style="1" bestFit="1" customWidth="1"/>
    <col min="15127" max="15361" width="9.109375" style="1"/>
    <col min="15362" max="15362" width="3.88671875" style="1" bestFit="1" customWidth="1"/>
    <col min="15363" max="15363" width="29.5546875" style="1" customWidth="1"/>
    <col min="15364" max="15379" width="7.6640625" style="1" customWidth="1"/>
    <col min="15380" max="15380" width="9.33203125" style="1" bestFit="1" customWidth="1"/>
    <col min="15381" max="15381" width="5.44140625" style="1" bestFit="1" customWidth="1"/>
    <col min="15382" max="15382" width="18" style="1" bestFit="1" customWidth="1"/>
    <col min="15383" max="15617" width="9.109375" style="1"/>
    <col min="15618" max="15618" width="3.88671875" style="1" bestFit="1" customWidth="1"/>
    <col min="15619" max="15619" width="29.5546875" style="1" customWidth="1"/>
    <col min="15620" max="15635" width="7.6640625" style="1" customWidth="1"/>
    <col min="15636" max="15636" width="9.33203125" style="1" bestFit="1" customWidth="1"/>
    <col min="15637" max="15637" width="5.44140625" style="1" bestFit="1" customWidth="1"/>
    <col min="15638" max="15638" width="18" style="1" bestFit="1" customWidth="1"/>
    <col min="15639" max="15873" width="9.109375" style="1"/>
    <col min="15874" max="15874" width="3.88671875" style="1" bestFit="1" customWidth="1"/>
    <col min="15875" max="15875" width="29.5546875" style="1" customWidth="1"/>
    <col min="15876" max="15891" width="7.6640625" style="1" customWidth="1"/>
    <col min="15892" max="15892" width="9.33203125" style="1" bestFit="1" customWidth="1"/>
    <col min="15893" max="15893" width="5.44140625" style="1" bestFit="1" customWidth="1"/>
    <col min="15894" max="15894" width="18" style="1" bestFit="1" customWidth="1"/>
    <col min="15895" max="16129" width="9.109375" style="1"/>
    <col min="16130" max="16130" width="3.88671875" style="1" bestFit="1" customWidth="1"/>
    <col min="16131" max="16131" width="29.5546875" style="1" customWidth="1"/>
    <col min="16132" max="16147" width="7.6640625" style="1" customWidth="1"/>
    <col min="16148" max="16148" width="9.33203125" style="1" bestFit="1" customWidth="1"/>
    <col min="16149" max="16149" width="5.44140625" style="1" bestFit="1" customWidth="1"/>
    <col min="16150" max="16150" width="18" style="1" bestFit="1" customWidth="1"/>
    <col min="16151" max="16384" width="9.109375" style="1"/>
  </cols>
  <sheetData>
    <row r="1" spans="1:23" ht="22.5" customHeight="1" x14ac:dyDescent="0.45">
      <c r="B1" s="293" t="s">
        <v>31</v>
      </c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3" s="12" customFormat="1" ht="17.100000000000001" customHeight="1" thickBot="1" x14ac:dyDescent="0.4">
      <c r="A2" s="2" t="s">
        <v>54</v>
      </c>
      <c r="B2" s="2" t="s">
        <v>53</v>
      </c>
      <c r="C2" s="3" t="s">
        <v>32</v>
      </c>
      <c r="D2" s="4" t="s">
        <v>27</v>
      </c>
      <c r="E2" s="5" t="s">
        <v>0</v>
      </c>
      <c r="F2" s="6" t="s">
        <v>1</v>
      </c>
      <c r="G2" s="7" t="s">
        <v>2</v>
      </c>
      <c r="H2" s="7" t="s">
        <v>3</v>
      </c>
      <c r="I2" s="7" t="s">
        <v>4</v>
      </c>
      <c r="J2" s="7" t="s">
        <v>21</v>
      </c>
      <c r="K2" s="7" t="s">
        <v>5</v>
      </c>
      <c r="L2" s="7" t="s">
        <v>6</v>
      </c>
      <c r="M2" s="7" t="s">
        <v>7</v>
      </c>
      <c r="N2" s="7" t="s">
        <v>8</v>
      </c>
      <c r="O2" s="7" t="s">
        <v>19</v>
      </c>
      <c r="P2" s="7" t="s">
        <v>22</v>
      </c>
      <c r="Q2" s="7" t="s">
        <v>17</v>
      </c>
      <c r="R2" s="8" t="s">
        <v>9</v>
      </c>
      <c r="S2" s="7" t="s">
        <v>15</v>
      </c>
      <c r="T2" s="7" t="s">
        <v>16</v>
      </c>
      <c r="U2" s="9" t="s">
        <v>10</v>
      </c>
      <c r="V2" s="10" t="s">
        <v>59</v>
      </c>
      <c r="W2" s="11"/>
    </row>
    <row r="3" spans="1:23" ht="17.100000000000001" customHeight="1" x14ac:dyDescent="0.3">
      <c r="A3" s="295">
        <v>5</v>
      </c>
      <c r="B3" s="298">
        <v>9781</v>
      </c>
      <c r="C3" s="300" t="s">
        <v>66</v>
      </c>
      <c r="D3" s="295" t="s">
        <v>67</v>
      </c>
      <c r="E3" s="229">
        <v>6</v>
      </c>
      <c r="F3" s="230" t="s">
        <v>11</v>
      </c>
      <c r="G3" s="231">
        <v>17</v>
      </c>
      <c r="H3" s="231">
        <v>9</v>
      </c>
      <c r="I3" s="231">
        <v>6</v>
      </c>
      <c r="J3" s="231">
        <v>9</v>
      </c>
      <c r="K3" s="231">
        <v>9</v>
      </c>
      <c r="L3" s="231">
        <v>13</v>
      </c>
      <c r="M3" s="231">
        <v>9</v>
      </c>
      <c r="N3" s="231">
        <v>10</v>
      </c>
      <c r="O3" s="231">
        <v>9</v>
      </c>
      <c r="P3" s="231">
        <v>9</v>
      </c>
      <c r="Q3" s="231">
        <v>3</v>
      </c>
      <c r="R3" s="232"/>
      <c r="S3" s="14">
        <f>IF(E3="","",SUM(G3:Q3)-(R3))</f>
        <v>103</v>
      </c>
      <c r="T3" s="15" t="s">
        <v>18</v>
      </c>
      <c r="U3" s="303"/>
      <c r="V3" s="16">
        <f>SUM(G3:I3)</f>
        <v>32</v>
      </c>
    </row>
    <row r="4" spans="1:23" ht="17.100000000000001" customHeight="1" x14ac:dyDescent="0.3">
      <c r="A4" s="296"/>
      <c r="B4" s="299"/>
      <c r="C4" s="301"/>
      <c r="D4" s="296"/>
      <c r="E4" s="229">
        <v>7</v>
      </c>
      <c r="F4" s="233" t="s">
        <v>12</v>
      </c>
      <c r="G4" s="234">
        <v>16</v>
      </c>
      <c r="H4" s="234">
        <v>10</v>
      </c>
      <c r="I4" s="234">
        <v>6</v>
      </c>
      <c r="J4" s="234">
        <v>9</v>
      </c>
      <c r="K4" s="234">
        <v>9</v>
      </c>
      <c r="L4" s="234">
        <v>13</v>
      </c>
      <c r="M4" s="234">
        <v>9</v>
      </c>
      <c r="N4" s="234">
        <v>9</v>
      </c>
      <c r="O4" s="234">
        <v>9</v>
      </c>
      <c r="P4" s="234">
        <v>12</v>
      </c>
      <c r="Q4" s="234">
        <v>3</v>
      </c>
      <c r="R4" s="235"/>
      <c r="S4" s="18">
        <f>IF(E4="","",SUM(G4:Q4)-(R4))</f>
        <v>105</v>
      </c>
      <c r="T4" s="19"/>
      <c r="U4" s="304"/>
      <c r="V4" s="20">
        <f>SUM(G4:I4)</f>
        <v>32</v>
      </c>
    </row>
    <row r="5" spans="1:23" ht="17.100000000000001" customHeight="1" x14ac:dyDescent="0.3">
      <c r="A5" s="296"/>
      <c r="B5" s="299"/>
      <c r="C5" s="301"/>
      <c r="D5" s="296"/>
      <c r="E5" s="229">
        <v>12</v>
      </c>
      <c r="F5" s="233" t="s">
        <v>13</v>
      </c>
      <c r="G5" s="234">
        <v>16</v>
      </c>
      <c r="H5" s="234">
        <v>9</v>
      </c>
      <c r="I5" s="234">
        <v>6</v>
      </c>
      <c r="J5" s="234">
        <v>9</v>
      </c>
      <c r="K5" s="234">
        <v>9</v>
      </c>
      <c r="L5" s="234">
        <v>13</v>
      </c>
      <c r="M5" s="234">
        <v>9</v>
      </c>
      <c r="N5" s="234">
        <v>10</v>
      </c>
      <c r="O5" s="234">
        <v>9</v>
      </c>
      <c r="P5" s="234">
        <v>9</v>
      </c>
      <c r="Q5" s="234">
        <v>3</v>
      </c>
      <c r="R5" s="235"/>
      <c r="S5" s="18">
        <f>IF(E5="","",SUM(G5:Q5)-(R5))</f>
        <v>102</v>
      </c>
      <c r="T5" s="305">
        <f>SUM(S3:S6)+T4</f>
        <v>415</v>
      </c>
      <c r="U5" s="306"/>
      <c r="V5" s="20">
        <f>SUM(G5:I5)</f>
        <v>31</v>
      </c>
    </row>
    <row r="6" spans="1:23" ht="17.100000000000001" customHeight="1" x14ac:dyDescent="0.3">
      <c r="A6" s="296"/>
      <c r="B6" s="299"/>
      <c r="C6" s="301"/>
      <c r="D6" s="297"/>
      <c r="E6" s="229">
        <v>20</v>
      </c>
      <c r="F6" s="236" t="s">
        <v>14</v>
      </c>
      <c r="G6" s="237">
        <v>16</v>
      </c>
      <c r="H6" s="237">
        <v>10</v>
      </c>
      <c r="I6" s="237">
        <v>6</v>
      </c>
      <c r="J6" s="237">
        <v>9</v>
      </c>
      <c r="K6" s="237">
        <v>9</v>
      </c>
      <c r="L6" s="237">
        <v>13</v>
      </c>
      <c r="M6" s="237">
        <v>9</v>
      </c>
      <c r="N6" s="237">
        <v>10</v>
      </c>
      <c r="O6" s="237">
        <v>9</v>
      </c>
      <c r="P6" s="237">
        <v>11</v>
      </c>
      <c r="Q6" s="237">
        <v>3</v>
      </c>
      <c r="R6" s="238"/>
      <c r="S6" s="21">
        <f>IF(E6="","",SUM(G6:Q6)-(R6))</f>
        <v>105</v>
      </c>
      <c r="T6" s="307"/>
      <c r="U6" s="308"/>
      <c r="V6" s="20">
        <f>SUM(G6:I6)</f>
        <v>32</v>
      </c>
    </row>
    <row r="7" spans="1:23" ht="17.100000000000001" customHeight="1" thickBot="1" x14ac:dyDescent="0.35">
      <c r="A7" s="297"/>
      <c r="B7" s="297"/>
      <c r="C7" s="302"/>
      <c r="D7" s="91"/>
      <c r="E7" s="311" t="s">
        <v>28</v>
      </c>
      <c r="F7" s="311"/>
      <c r="G7" s="237">
        <v>65</v>
      </c>
      <c r="H7" s="237">
        <v>38</v>
      </c>
      <c r="I7" s="237">
        <v>24</v>
      </c>
      <c r="J7" s="237">
        <v>36</v>
      </c>
      <c r="K7" s="237">
        <v>36</v>
      </c>
      <c r="L7" s="237">
        <v>52</v>
      </c>
      <c r="M7" s="237">
        <v>36</v>
      </c>
      <c r="N7" s="237">
        <v>39</v>
      </c>
      <c r="O7" s="237">
        <v>36</v>
      </c>
      <c r="P7" s="237">
        <v>41</v>
      </c>
      <c r="Q7" s="237">
        <v>12</v>
      </c>
      <c r="R7" s="237">
        <v>0</v>
      </c>
      <c r="S7" s="23"/>
      <c r="T7" s="309"/>
      <c r="U7" s="310"/>
      <c r="V7" s="24">
        <f>SUM(V3:V6)</f>
        <v>127</v>
      </c>
    </row>
    <row r="8" spans="1:23" ht="17.100000000000001" customHeight="1" x14ac:dyDescent="0.3">
      <c r="A8" s="295">
        <v>1</v>
      </c>
      <c r="B8" s="298">
        <v>9786</v>
      </c>
      <c r="C8" s="300" t="s">
        <v>73</v>
      </c>
      <c r="D8" s="295" t="s">
        <v>74</v>
      </c>
      <c r="E8" s="229">
        <v>43</v>
      </c>
      <c r="F8" s="230" t="s">
        <v>11</v>
      </c>
      <c r="G8" s="231">
        <v>13</v>
      </c>
      <c r="H8" s="231">
        <v>9</v>
      </c>
      <c r="I8" s="231">
        <v>7</v>
      </c>
      <c r="J8" s="231">
        <v>9</v>
      </c>
      <c r="K8" s="231">
        <v>10</v>
      </c>
      <c r="L8" s="231">
        <v>12</v>
      </c>
      <c r="M8" s="231">
        <v>8</v>
      </c>
      <c r="N8" s="231">
        <v>8</v>
      </c>
      <c r="O8" s="231">
        <v>9</v>
      </c>
      <c r="P8" s="231">
        <v>7</v>
      </c>
      <c r="Q8" s="231">
        <v>3</v>
      </c>
      <c r="R8" s="232"/>
      <c r="S8" s="14">
        <f>IF(E8="","",SUM(G8:Q8)-(R8))</f>
        <v>95</v>
      </c>
      <c r="T8" s="15" t="s">
        <v>18</v>
      </c>
      <c r="U8" s="312"/>
      <c r="V8" s="16">
        <f>SUM(G8:I8)</f>
        <v>29</v>
      </c>
    </row>
    <row r="9" spans="1:23" ht="17.100000000000001" customHeight="1" x14ac:dyDescent="0.3">
      <c r="A9" s="296"/>
      <c r="B9" s="299"/>
      <c r="C9" s="301"/>
      <c r="D9" s="296"/>
      <c r="E9" s="229">
        <v>60</v>
      </c>
      <c r="F9" s="233" t="s">
        <v>12</v>
      </c>
      <c r="G9" s="234">
        <v>17</v>
      </c>
      <c r="H9" s="234">
        <v>11</v>
      </c>
      <c r="I9" s="234">
        <v>10</v>
      </c>
      <c r="J9" s="234">
        <v>9</v>
      </c>
      <c r="K9" s="234">
        <v>10</v>
      </c>
      <c r="L9" s="234">
        <v>12</v>
      </c>
      <c r="M9" s="234">
        <v>9</v>
      </c>
      <c r="N9" s="234">
        <v>9</v>
      </c>
      <c r="O9" s="234">
        <v>9</v>
      </c>
      <c r="P9" s="234">
        <v>9</v>
      </c>
      <c r="Q9" s="234">
        <v>3</v>
      </c>
      <c r="R9" s="235"/>
      <c r="S9" s="18">
        <f>IF(E9="","",SUM(G9:Q9)-(R9))</f>
        <v>108</v>
      </c>
      <c r="T9" s="19"/>
      <c r="U9" s="313"/>
      <c r="V9" s="20">
        <f>SUM(G9:I9)</f>
        <v>38</v>
      </c>
    </row>
    <row r="10" spans="1:23" ht="17.100000000000001" customHeight="1" x14ac:dyDescent="0.3">
      <c r="A10" s="296"/>
      <c r="B10" s="299"/>
      <c r="C10" s="301"/>
      <c r="D10" s="296"/>
      <c r="E10" s="229">
        <v>42</v>
      </c>
      <c r="F10" s="233" t="s">
        <v>13</v>
      </c>
      <c r="G10" s="234">
        <v>16</v>
      </c>
      <c r="H10" s="234">
        <v>11</v>
      </c>
      <c r="I10" s="234">
        <v>10</v>
      </c>
      <c r="J10" s="234">
        <v>9</v>
      </c>
      <c r="K10" s="234">
        <v>10</v>
      </c>
      <c r="L10" s="234">
        <v>12</v>
      </c>
      <c r="M10" s="234">
        <v>9</v>
      </c>
      <c r="N10" s="234">
        <v>9</v>
      </c>
      <c r="O10" s="234">
        <v>9</v>
      </c>
      <c r="P10" s="234">
        <v>8</v>
      </c>
      <c r="Q10" s="234">
        <v>3</v>
      </c>
      <c r="R10" s="235"/>
      <c r="S10" s="18">
        <f>IF(E10="","",SUM(G10:Q10)-(R10))</f>
        <v>106</v>
      </c>
      <c r="T10" s="305">
        <f>SUM(S8:S11)+T9</f>
        <v>406</v>
      </c>
      <c r="U10" s="306"/>
      <c r="V10" s="20">
        <f>SUM(G10:I10)</f>
        <v>37</v>
      </c>
    </row>
    <row r="11" spans="1:23" ht="17.100000000000001" customHeight="1" x14ac:dyDescent="0.3">
      <c r="A11" s="296"/>
      <c r="B11" s="299"/>
      <c r="C11" s="301"/>
      <c r="D11" s="297"/>
      <c r="E11" s="229">
        <v>3</v>
      </c>
      <c r="F11" s="236" t="s">
        <v>14</v>
      </c>
      <c r="G11" s="237">
        <v>14</v>
      </c>
      <c r="H11" s="237">
        <v>9</v>
      </c>
      <c r="I11" s="237">
        <v>9</v>
      </c>
      <c r="J11" s="237">
        <v>9</v>
      </c>
      <c r="K11" s="237">
        <v>9</v>
      </c>
      <c r="L11" s="237">
        <v>12</v>
      </c>
      <c r="M11" s="237">
        <v>8</v>
      </c>
      <c r="N11" s="237">
        <v>8</v>
      </c>
      <c r="O11" s="237">
        <v>9</v>
      </c>
      <c r="P11" s="237">
        <v>7</v>
      </c>
      <c r="Q11" s="237">
        <v>3</v>
      </c>
      <c r="R11" s="238"/>
      <c r="S11" s="21">
        <f>IF(E11="","",SUM(G11:Q11)-(R11))</f>
        <v>97</v>
      </c>
      <c r="T11" s="307"/>
      <c r="U11" s="308"/>
      <c r="V11" s="20">
        <f>SUM(G11:I11)</f>
        <v>32</v>
      </c>
    </row>
    <row r="12" spans="1:23" ht="17.100000000000001" customHeight="1" thickBot="1" x14ac:dyDescent="0.35">
      <c r="A12" s="297"/>
      <c r="B12" s="297"/>
      <c r="C12" s="302"/>
      <c r="D12" s="91"/>
      <c r="E12" s="311" t="s">
        <v>28</v>
      </c>
      <c r="F12" s="311"/>
      <c r="G12" s="237">
        <v>60</v>
      </c>
      <c r="H12" s="237">
        <v>40</v>
      </c>
      <c r="I12" s="237">
        <v>36</v>
      </c>
      <c r="J12" s="237">
        <v>36</v>
      </c>
      <c r="K12" s="237">
        <v>39</v>
      </c>
      <c r="L12" s="237">
        <v>48</v>
      </c>
      <c r="M12" s="237">
        <v>34</v>
      </c>
      <c r="N12" s="237">
        <v>34</v>
      </c>
      <c r="O12" s="237">
        <v>36</v>
      </c>
      <c r="P12" s="237">
        <v>31</v>
      </c>
      <c r="Q12" s="237">
        <v>12</v>
      </c>
      <c r="R12" s="237">
        <v>0</v>
      </c>
      <c r="S12" s="23"/>
      <c r="T12" s="309"/>
      <c r="U12" s="310"/>
      <c r="V12" s="24">
        <f>SUM(V8:V11)</f>
        <v>136</v>
      </c>
    </row>
    <row r="13" spans="1:23" ht="17.100000000000001" customHeight="1" x14ac:dyDescent="0.3">
      <c r="A13" s="295">
        <v>4</v>
      </c>
      <c r="B13" s="298">
        <v>9788</v>
      </c>
      <c r="C13" s="314" t="s">
        <v>70</v>
      </c>
      <c r="D13" s="317" t="s">
        <v>71</v>
      </c>
      <c r="E13" s="239">
        <v>17</v>
      </c>
      <c r="F13" s="233" t="s">
        <v>11</v>
      </c>
      <c r="G13" s="240">
        <v>21</v>
      </c>
      <c r="H13" s="240">
        <v>13</v>
      </c>
      <c r="I13" s="240">
        <v>6</v>
      </c>
      <c r="J13" s="240">
        <v>9</v>
      </c>
      <c r="K13" s="240"/>
      <c r="L13" s="240">
        <v>13</v>
      </c>
      <c r="M13" s="240">
        <v>9</v>
      </c>
      <c r="N13" s="240">
        <v>9</v>
      </c>
      <c r="O13" s="240">
        <v>9</v>
      </c>
      <c r="P13" s="240">
        <v>12</v>
      </c>
      <c r="Q13" s="240"/>
      <c r="R13" s="241"/>
      <c r="S13" s="14">
        <f>IF(E13="","",SUM(G13:Q13)-(R13))</f>
        <v>101</v>
      </c>
      <c r="T13" s="15" t="s">
        <v>18</v>
      </c>
      <c r="U13" s="303"/>
      <c r="V13" s="16">
        <f>SUM(G13:I13)</f>
        <v>40</v>
      </c>
    </row>
    <row r="14" spans="1:23" ht="17.100000000000001" customHeight="1" x14ac:dyDescent="0.3">
      <c r="A14" s="296"/>
      <c r="B14" s="299"/>
      <c r="C14" s="315"/>
      <c r="D14" s="296"/>
      <c r="E14" s="242">
        <v>6</v>
      </c>
      <c r="F14" s="233" t="s">
        <v>12</v>
      </c>
      <c r="G14" s="240">
        <v>19</v>
      </c>
      <c r="H14" s="240">
        <v>12</v>
      </c>
      <c r="I14" s="240">
        <v>7</v>
      </c>
      <c r="J14" s="240">
        <v>9</v>
      </c>
      <c r="K14" s="240"/>
      <c r="L14" s="240">
        <v>13</v>
      </c>
      <c r="M14" s="240">
        <v>9</v>
      </c>
      <c r="N14" s="240">
        <v>10</v>
      </c>
      <c r="O14" s="240">
        <v>9</v>
      </c>
      <c r="P14" s="240">
        <v>11</v>
      </c>
      <c r="Q14" s="240"/>
      <c r="R14" s="241"/>
      <c r="S14" s="18">
        <f>IF(E14="","",SUM(G14:Q14)-(R14))</f>
        <v>99</v>
      </c>
      <c r="T14" s="19"/>
      <c r="U14" s="304"/>
      <c r="V14" s="20">
        <f>SUM(G14:I14)</f>
        <v>38</v>
      </c>
    </row>
    <row r="15" spans="1:23" ht="17.100000000000001" customHeight="1" x14ac:dyDescent="0.3">
      <c r="A15" s="296"/>
      <c r="B15" s="299"/>
      <c r="C15" s="315"/>
      <c r="D15" s="296"/>
      <c r="E15" s="242">
        <v>25</v>
      </c>
      <c r="F15" s="233" t="s">
        <v>13</v>
      </c>
      <c r="G15" s="240">
        <v>21</v>
      </c>
      <c r="H15" s="240">
        <v>13</v>
      </c>
      <c r="I15" s="240">
        <v>8</v>
      </c>
      <c r="J15" s="240">
        <v>9</v>
      </c>
      <c r="K15" s="240"/>
      <c r="L15" s="240">
        <v>13</v>
      </c>
      <c r="M15" s="240">
        <v>9</v>
      </c>
      <c r="N15" s="240">
        <v>10</v>
      </c>
      <c r="O15" s="240">
        <v>9</v>
      </c>
      <c r="P15" s="240">
        <v>11</v>
      </c>
      <c r="Q15" s="240"/>
      <c r="R15" s="241"/>
      <c r="S15" s="18">
        <f>IF(E15="","",SUM(G15:Q15)-(R15))</f>
        <v>103</v>
      </c>
      <c r="T15" s="305">
        <f>SUM(S13:S16)+T14</f>
        <v>396</v>
      </c>
      <c r="U15" s="306"/>
      <c r="V15" s="20">
        <f>SUM(G15:I15)</f>
        <v>42</v>
      </c>
    </row>
    <row r="16" spans="1:23" ht="17.100000000000001" customHeight="1" x14ac:dyDescent="0.3">
      <c r="A16" s="296"/>
      <c r="B16" s="299"/>
      <c r="C16" s="315"/>
      <c r="D16" s="297"/>
      <c r="E16" s="242">
        <v>8</v>
      </c>
      <c r="F16" s="236" t="s">
        <v>14</v>
      </c>
      <c r="G16" s="243">
        <v>12</v>
      </c>
      <c r="H16" s="243">
        <v>9</v>
      </c>
      <c r="I16" s="243">
        <v>6</v>
      </c>
      <c r="J16" s="243">
        <v>9</v>
      </c>
      <c r="K16" s="243">
        <v>9</v>
      </c>
      <c r="L16" s="243">
        <v>12</v>
      </c>
      <c r="M16" s="243">
        <v>9</v>
      </c>
      <c r="N16" s="243">
        <v>9</v>
      </c>
      <c r="O16" s="243">
        <v>9</v>
      </c>
      <c r="P16" s="243">
        <v>9</v>
      </c>
      <c r="Q16" s="243"/>
      <c r="R16" s="104"/>
      <c r="S16" s="21">
        <f>IF(E16="","",SUM(G16:Q16)-(R16))</f>
        <v>93</v>
      </c>
      <c r="T16" s="307"/>
      <c r="U16" s="308"/>
      <c r="V16" s="20">
        <f>SUM(G16:I16)</f>
        <v>27</v>
      </c>
    </row>
    <row r="17" spans="1:23" ht="17.100000000000001" customHeight="1" x14ac:dyDescent="0.3">
      <c r="A17" s="297"/>
      <c r="B17" s="297"/>
      <c r="C17" s="302"/>
      <c r="D17" s="91"/>
      <c r="E17" s="316" t="s">
        <v>28</v>
      </c>
      <c r="F17" s="316"/>
      <c r="G17" s="91">
        <v>73</v>
      </c>
      <c r="H17" s="91">
        <v>47</v>
      </c>
      <c r="I17" s="91">
        <v>27</v>
      </c>
      <c r="J17" s="91">
        <v>36</v>
      </c>
      <c r="K17" s="91">
        <v>9</v>
      </c>
      <c r="L17" s="91">
        <v>51</v>
      </c>
      <c r="M17" s="91">
        <v>36</v>
      </c>
      <c r="N17" s="91">
        <v>38</v>
      </c>
      <c r="O17" s="91">
        <v>36</v>
      </c>
      <c r="P17" s="91">
        <v>43</v>
      </c>
      <c r="Q17" s="91">
        <v>0</v>
      </c>
      <c r="R17" s="91">
        <v>0</v>
      </c>
      <c r="S17" s="77"/>
      <c r="T17" s="307"/>
      <c r="U17" s="308"/>
      <c r="V17" s="78">
        <f>SUM(V13:V16)</f>
        <v>147</v>
      </c>
    </row>
    <row r="18" spans="1:23" ht="20.25" customHeight="1" x14ac:dyDescent="0.45">
      <c r="A18" s="25"/>
      <c r="B18" s="324" t="s">
        <v>35</v>
      </c>
      <c r="C18" s="324"/>
      <c r="D18" s="324"/>
      <c r="E18" s="324"/>
      <c r="F18" s="324"/>
      <c r="G18" s="324"/>
      <c r="H18" s="324"/>
      <c r="I18" s="324"/>
      <c r="J18" s="324"/>
      <c r="K18" s="324"/>
      <c r="L18" s="324"/>
      <c r="M18" s="324"/>
      <c r="N18" s="324"/>
      <c r="O18" s="324"/>
      <c r="P18" s="324"/>
      <c r="Q18" s="324"/>
      <c r="R18" s="324"/>
      <c r="S18" s="324"/>
      <c r="T18" s="324"/>
      <c r="U18" s="324"/>
      <c r="V18" s="324"/>
      <c r="W18" s="324"/>
    </row>
    <row r="19" spans="1:23" s="12" customFormat="1" ht="17.100000000000001" customHeight="1" thickBot="1" x14ac:dyDescent="0.4">
      <c r="A19" s="26" t="s">
        <v>29</v>
      </c>
      <c r="B19" s="26" t="s">
        <v>53</v>
      </c>
      <c r="C19" s="27" t="s">
        <v>32</v>
      </c>
      <c r="D19" s="28" t="s">
        <v>27</v>
      </c>
      <c r="E19" s="29" t="s">
        <v>0</v>
      </c>
      <c r="F19" s="29" t="s">
        <v>1</v>
      </c>
      <c r="G19" s="30" t="s">
        <v>2</v>
      </c>
      <c r="H19" s="30" t="s">
        <v>3</v>
      </c>
      <c r="I19" s="30" t="s">
        <v>4</v>
      </c>
      <c r="J19" s="30" t="s">
        <v>21</v>
      </c>
      <c r="K19" s="30" t="s">
        <v>5</v>
      </c>
      <c r="L19" s="30" t="s">
        <v>6</v>
      </c>
      <c r="M19" s="30" t="s">
        <v>7</v>
      </c>
      <c r="N19" s="30" t="s">
        <v>8</v>
      </c>
      <c r="O19" s="30" t="s">
        <v>19</v>
      </c>
      <c r="P19" s="30" t="s">
        <v>22</v>
      </c>
      <c r="Q19" s="30" t="s">
        <v>17</v>
      </c>
      <c r="R19" s="30" t="s">
        <v>9</v>
      </c>
      <c r="S19" s="30" t="s">
        <v>15</v>
      </c>
      <c r="T19" s="30" t="s">
        <v>16</v>
      </c>
      <c r="U19" s="31" t="s">
        <v>10</v>
      </c>
      <c r="V19" s="32" t="s">
        <v>59</v>
      </c>
      <c r="W19" s="33"/>
    </row>
    <row r="20" spans="1:23" ht="16.5" customHeight="1" x14ac:dyDescent="0.3">
      <c r="A20" s="320">
        <v>16</v>
      </c>
      <c r="B20" s="320">
        <v>9812</v>
      </c>
      <c r="C20" s="322" t="s">
        <v>81</v>
      </c>
      <c r="D20" s="322" t="s">
        <v>82</v>
      </c>
      <c r="E20" s="244">
        <v>70</v>
      </c>
      <c r="F20" s="245" t="s">
        <v>23</v>
      </c>
      <c r="G20" s="231">
        <v>23</v>
      </c>
      <c r="H20" s="231">
        <v>13</v>
      </c>
      <c r="I20" s="231">
        <v>7</v>
      </c>
      <c r="J20" s="231">
        <v>9</v>
      </c>
      <c r="K20" s="231">
        <v>14</v>
      </c>
      <c r="L20" s="231">
        <v>15</v>
      </c>
      <c r="M20" s="231">
        <v>9</v>
      </c>
      <c r="N20" s="231">
        <v>9</v>
      </c>
      <c r="O20" s="231">
        <v>9</v>
      </c>
      <c r="P20" s="231">
        <v>12</v>
      </c>
      <c r="Q20" s="231">
        <v>6</v>
      </c>
      <c r="R20" s="90"/>
      <c r="S20" s="35">
        <f>IF(E20="","",SUM(G20:Q20)-(R20))</f>
        <v>126</v>
      </c>
      <c r="T20" s="326">
        <f>IF(E20="",0,(SUM(S20+S21)))</f>
        <v>248</v>
      </c>
      <c r="U20" s="318"/>
      <c r="V20" s="36">
        <f>SUM(G20:I20)</f>
        <v>43</v>
      </c>
      <c r="W20" s="37" t="s">
        <v>30</v>
      </c>
    </row>
    <row r="21" spans="1:23" ht="16.5" customHeight="1" thickBot="1" x14ac:dyDescent="0.35">
      <c r="A21" s="321"/>
      <c r="B21" s="321"/>
      <c r="C21" s="323"/>
      <c r="D21" s="325"/>
      <c r="E21" s="244">
        <v>57</v>
      </c>
      <c r="F21" s="246" t="s">
        <v>24</v>
      </c>
      <c r="G21" s="237">
        <v>22</v>
      </c>
      <c r="H21" s="237">
        <v>13</v>
      </c>
      <c r="I21" s="237">
        <v>8</v>
      </c>
      <c r="J21" s="237">
        <v>9</v>
      </c>
      <c r="K21" s="237">
        <v>10</v>
      </c>
      <c r="L21" s="237">
        <v>15</v>
      </c>
      <c r="M21" s="237">
        <v>9</v>
      </c>
      <c r="N21" s="237">
        <v>9</v>
      </c>
      <c r="O21" s="237">
        <v>9</v>
      </c>
      <c r="P21" s="237">
        <v>12</v>
      </c>
      <c r="Q21" s="237">
        <v>6</v>
      </c>
      <c r="R21" s="92"/>
      <c r="S21" s="39">
        <f>IF(E21="","",SUM(G21:Q21)-(R21))</f>
        <v>122</v>
      </c>
      <c r="T21" s="327"/>
      <c r="U21" s="319"/>
      <c r="V21" s="40">
        <f>SUM(G21:I21)</f>
        <v>43</v>
      </c>
      <c r="W21" s="41">
        <f>SUM(V20:V21)</f>
        <v>86</v>
      </c>
    </row>
    <row r="22" spans="1:23" ht="16.5" customHeight="1" x14ac:dyDescent="0.3">
      <c r="A22" s="320">
        <v>15</v>
      </c>
      <c r="B22" s="320">
        <v>9811</v>
      </c>
      <c r="C22" s="322" t="s">
        <v>81</v>
      </c>
      <c r="D22" s="322" t="s">
        <v>82</v>
      </c>
      <c r="E22" s="244">
        <v>33</v>
      </c>
      <c r="F22" s="245" t="s">
        <v>23</v>
      </c>
      <c r="G22" s="231">
        <v>21</v>
      </c>
      <c r="H22" s="231">
        <v>14</v>
      </c>
      <c r="I22" s="231">
        <v>6</v>
      </c>
      <c r="J22" s="231">
        <v>9</v>
      </c>
      <c r="K22" s="231">
        <v>13</v>
      </c>
      <c r="L22" s="231">
        <v>15</v>
      </c>
      <c r="M22" s="231">
        <v>9</v>
      </c>
      <c r="N22" s="231">
        <v>9</v>
      </c>
      <c r="O22" s="231">
        <v>9</v>
      </c>
      <c r="P22" s="231">
        <v>12</v>
      </c>
      <c r="Q22" s="231">
        <v>3</v>
      </c>
      <c r="R22" s="90"/>
      <c r="S22" s="35">
        <f t="shared" ref="S22:S23" si="0">IF(E22="","",SUM(G22:Q22)-(R22))</f>
        <v>120</v>
      </c>
      <c r="T22" s="326">
        <f>IF(E22="",0,(SUM(S22+S23)))</f>
        <v>238</v>
      </c>
      <c r="U22" s="318"/>
      <c r="V22" s="36">
        <f t="shared" ref="V22:V25" si="1">SUM(G22:I22)</f>
        <v>41</v>
      </c>
      <c r="W22" s="37" t="s">
        <v>30</v>
      </c>
    </row>
    <row r="23" spans="1:23" ht="16.5" customHeight="1" thickBot="1" x14ac:dyDescent="0.35">
      <c r="A23" s="321"/>
      <c r="B23" s="321"/>
      <c r="C23" s="323"/>
      <c r="D23" s="325"/>
      <c r="E23" s="244">
        <v>32</v>
      </c>
      <c r="F23" s="246" t="s">
        <v>24</v>
      </c>
      <c r="G23" s="237">
        <v>21</v>
      </c>
      <c r="H23" s="237">
        <v>13</v>
      </c>
      <c r="I23" s="237">
        <v>8</v>
      </c>
      <c r="J23" s="237">
        <v>9</v>
      </c>
      <c r="K23" s="237">
        <v>10</v>
      </c>
      <c r="L23" s="237">
        <v>15</v>
      </c>
      <c r="M23" s="237">
        <v>9</v>
      </c>
      <c r="N23" s="237">
        <v>9</v>
      </c>
      <c r="O23" s="237">
        <v>9</v>
      </c>
      <c r="P23" s="237">
        <v>12</v>
      </c>
      <c r="Q23" s="237">
        <v>3</v>
      </c>
      <c r="R23" s="92"/>
      <c r="S23" s="39">
        <f t="shared" si="0"/>
        <v>118</v>
      </c>
      <c r="T23" s="327"/>
      <c r="U23" s="319"/>
      <c r="V23" s="40">
        <f t="shared" si="1"/>
        <v>42</v>
      </c>
      <c r="W23" s="41">
        <f>SUM(V22:V23)</f>
        <v>83</v>
      </c>
    </row>
    <row r="24" spans="1:23" ht="17.25" customHeight="1" x14ac:dyDescent="0.3">
      <c r="A24" s="320">
        <v>1</v>
      </c>
      <c r="B24" s="320">
        <v>9809</v>
      </c>
      <c r="C24" s="322" t="s">
        <v>73</v>
      </c>
      <c r="D24" s="322" t="s">
        <v>74</v>
      </c>
      <c r="E24" s="244">
        <v>105</v>
      </c>
      <c r="F24" s="245" t="s">
        <v>23</v>
      </c>
      <c r="G24" s="231">
        <v>19</v>
      </c>
      <c r="H24" s="231">
        <v>12</v>
      </c>
      <c r="I24" s="231">
        <v>10</v>
      </c>
      <c r="J24" s="231">
        <v>9</v>
      </c>
      <c r="K24" s="231">
        <v>11</v>
      </c>
      <c r="L24" s="231">
        <v>13</v>
      </c>
      <c r="M24" s="231">
        <v>9</v>
      </c>
      <c r="N24" s="231">
        <v>9</v>
      </c>
      <c r="O24" s="231">
        <v>10</v>
      </c>
      <c r="P24" s="231">
        <v>10</v>
      </c>
      <c r="Q24" s="231">
        <v>3</v>
      </c>
      <c r="R24" s="90"/>
      <c r="S24" s="35">
        <f t="shared" ref="S24:S25" si="2">IF(E24="","",SUM(G24:Q24)-(R24))</f>
        <v>115</v>
      </c>
      <c r="T24" s="326">
        <f>IF(E24="",0,(SUM(S24+S25)))</f>
        <v>224</v>
      </c>
      <c r="U24" s="318"/>
      <c r="V24" s="36">
        <f t="shared" si="1"/>
        <v>41</v>
      </c>
      <c r="W24" s="37" t="s">
        <v>30</v>
      </c>
    </row>
    <row r="25" spans="1:23" ht="17.25" customHeight="1" thickBot="1" x14ac:dyDescent="0.35">
      <c r="A25" s="321"/>
      <c r="B25" s="321"/>
      <c r="C25" s="323"/>
      <c r="D25" s="325"/>
      <c r="E25" s="244">
        <v>71</v>
      </c>
      <c r="F25" s="246" t="s">
        <v>24</v>
      </c>
      <c r="G25" s="237">
        <v>20</v>
      </c>
      <c r="H25" s="237">
        <v>9</v>
      </c>
      <c r="I25" s="237">
        <v>9</v>
      </c>
      <c r="J25" s="237">
        <v>9</v>
      </c>
      <c r="K25" s="237">
        <v>9</v>
      </c>
      <c r="L25" s="237">
        <v>13</v>
      </c>
      <c r="M25" s="237">
        <v>9</v>
      </c>
      <c r="N25" s="237">
        <v>9</v>
      </c>
      <c r="O25" s="237">
        <v>10</v>
      </c>
      <c r="P25" s="237">
        <v>9</v>
      </c>
      <c r="Q25" s="237">
        <v>3</v>
      </c>
      <c r="R25" s="92"/>
      <c r="S25" s="39">
        <f t="shared" si="2"/>
        <v>109</v>
      </c>
      <c r="T25" s="327"/>
      <c r="U25" s="319"/>
      <c r="V25" s="40">
        <f t="shared" si="1"/>
        <v>38</v>
      </c>
      <c r="W25" s="41">
        <f>SUM(V24:V25)</f>
        <v>79</v>
      </c>
    </row>
    <row r="26" spans="1:23" ht="21" customHeight="1" x14ac:dyDescent="0.45">
      <c r="B26" s="324" t="s">
        <v>37</v>
      </c>
      <c r="C26" s="328"/>
      <c r="D26" s="328"/>
      <c r="E26" s="328"/>
      <c r="F26" s="328"/>
      <c r="G26" s="328"/>
      <c r="H26" s="328"/>
      <c r="I26" s="328"/>
      <c r="J26" s="328"/>
      <c r="K26" s="328"/>
      <c r="L26" s="328"/>
      <c r="M26" s="328"/>
      <c r="N26" s="328"/>
      <c r="O26" s="328"/>
      <c r="P26" s="328"/>
      <c r="Q26" s="328"/>
      <c r="R26" s="328"/>
      <c r="S26" s="328"/>
      <c r="T26" s="328"/>
      <c r="U26" s="328"/>
      <c r="V26" s="328"/>
    </row>
    <row r="27" spans="1:23" s="12" customFormat="1" ht="15.75" customHeight="1" thickBot="1" x14ac:dyDescent="0.4">
      <c r="A27" s="69" t="s">
        <v>29</v>
      </c>
      <c r="B27" s="69" t="s">
        <v>20</v>
      </c>
      <c r="C27" s="70" t="s">
        <v>55</v>
      </c>
      <c r="D27" s="70" t="s">
        <v>27</v>
      </c>
      <c r="E27" s="71" t="s">
        <v>0</v>
      </c>
      <c r="F27" s="72" t="s">
        <v>2</v>
      </c>
      <c r="G27" s="72" t="s">
        <v>3</v>
      </c>
      <c r="H27" s="72" t="s">
        <v>4</v>
      </c>
      <c r="I27" s="72" t="s">
        <v>21</v>
      </c>
      <c r="J27" s="72" t="s">
        <v>5</v>
      </c>
      <c r="K27" s="72" t="s">
        <v>6</v>
      </c>
      <c r="L27" s="72" t="s">
        <v>7</v>
      </c>
      <c r="M27" s="72" t="s">
        <v>8</v>
      </c>
      <c r="N27" s="72" t="s">
        <v>19</v>
      </c>
      <c r="O27" s="72" t="s">
        <v>25</v>
      </c>
      <c r="P27" s="72" t="s">
        <v>17</v>
      </c>
      <c r="Q27" s="73" t="s">
        <v>9</v>
      </c>
      <c r="R27" s="74" t="s">
        <v>26</v>
      </c>
      <c r="S27" s="75" t="s">
        <v>10</v>
      </c>
      <c r="T27" s="76" t="s">
        <v>59</v>
      </c>
      <c r="U27" s="11"/>
    </row>
    <row r="28" spans="1:23" s="68" customFormat="1" ht="17.25" customHeight="1" x14ac:dyDescent="0.35">
      <c r="A28" s="62"/>
      <c r="B28" s="52">
        <v>9705</v>
      </c>
      <c r="C28" s="52" t="s">
        <v>60</v>
      </c>
      <c r="D28" s="52" t="s">
        <v>61</v>
      </c>
      <c r="E28" s="63" t="s">
        <v>130</v>
      </c>
      <c r="F28" s="64">
        <v>18</v>
      </c>
      <c r="G28" s="64">
        <v>12</v>
      </c>
      <c r="H28" s="64">
        <v>6</v>
      </c>
      <c r="I28" s="64">
        <v>9</v>
      </c>
      <c r="J28" s="64">
        <v>10</v>
      </c>
      <c r="K28" s="64">
        <v>13</v>
      </c>
      <c r="L28" s="64">
        <v>9</v>
      </c>
      <c r="M28" s="64">
        <v>9</v>
      </c>
      <c r="N28" s="64">
        <v>10</v>
      </c>
      <c r="O28" s="64">
        <v>10</v>
      </c>
      <c r="P28" s="64">
        <v>3</v>
      </c>
      <c r="Q28" s="65"/>
      <c r="R28" s="66">
        <v>109</v>
      </c>
      <c r="S28" s="67">
        <v>1</v>
      </c>
      <c r="T28" s="62">
        <v>36</v>
      </c>
    </row>
    <row r="29" spans="1:23" s="68" customFormat="1" ht="17.25" customHeight="1" x14ac:dyDescent="0.35">
      <c r="A29" s="62"/>
      <c r="B29" s="52">
        <v>9711</v>
      </c>
      <c r="C29" s="52" t="s">
        <v>66</v>
      </c>
      <c r="D29" s="52" t="s">
        <v>67</v>
      </c>
      <c r="E29" s="63" t="s">
        <v>115</v>
      </c>
      <c r="F29" s="64">
        <v>17</v>
      </c>
      <c r="G29" s="64">
        <v>11</v>
      </c>
      <c r="H29" s="64">
        <v>6</v>
      </c>
      <c r="I29" s="64">
        <v>9</v>
      </c>
      <c r="J29" s="64">
        <v>9</v>
      </c>
      <c r="K29" s="64">
        <v>13</v>
      </c>
      <c r="L29" s="64">
        <v>10</v>
      </c>
      <c r="M29" s="64">
        <v>10</v>
      </c>
      <c r="N29" s="64">
        <v>9</v>
      </c>
      <c r="O29" s="64">
        <v>11</v>
      </c>
      <c r="P29" s="64">
        <v>3</v>
      </c>
      <c r="Q29" s="65"/>
      <c r="R29" s="66">
        <v>108</v>
      </c>
      <c r="S29" s="67">
        <v>2</v>
      </c>
      <c r="T29" s="62">
        <v>34</v>
      </c>
    </row>
    <row r="30" spans="1:23" s="68" customFormat="1" ht="17.25" customHeight="1" x14ac:dyDescent="0.35">
      <c r="A30" s="62"/>
      <c r="B30" s="52">
        <v>9729</v>
      </c>
      <c r="C30" s="52" t="s">
        <v>73</v>
      </c>
      <c r="D30" s="52" t="s">
        <v>74</v>
      </c>
      <c r="E30" s="63" t="s">
        <v>111</v>
      </c>
      <c r="F30" s="64">
        <v>17</v>
      </c>
      <c r="G30" s="64">
        <v>10</v>
      </c>
      <c r="H30" s="64">
        <v>9</v>
      </c>
      <c r="I30" s="64">
        <v>9</v>
      </c>
      <c r="J30" s="64">
        <v>10</v>
      </c>
      <c r="K30" s="64">
        <v>11</v>
      </c>
      <c r="L30" s="64">
        <v>10</v>
      </c>
      <c r="M30" s="64">
        <v>9</v>
      </c>
      <c r="N30" s="64">
        <v>9</v>
      </c>
      <c r="O30" s="64">
        <v>9</v>
      </c>
      <c r="P30" s="64">
        <v>3</v>
      </c>
      <c r="Q30" s="65"/>
      <c r="R30" s="66">
        <v>106</v>
      </c>
      <c r="S30" s="67">
        <v>3</v>
      </c>
      <c r="T30" s="62">
        <v>36</v>
      </c>
    </row>
    <row r="31" spans="1:23" ht="15.75" customHeight="1" x14ac:dyDescent="0.3"/>
    <row r="32" spans="1:23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</sheetData>
  <mergeCells count="42">
    <mergeCell ref="B26:V26"/>
    <mergeCell ref="C22:C23"/>
    <mergeCell ref="D22:D23"/>
    <mergeCell ref="T22:T23"/>
    <mergeCell ref="U22:U23"/>
    <mergeCell ref="U20:U21"/>
    <mergeCell ref="A24:A25"/>
    <mergeCell ref="B24:B25"/>
    <mergeCell ref="C24:C25"/>
    <mergeCell ref="B18:W18"/>
    <mergeCell ref="A22:A23"/>
    <mergeCell ref="B22:B23"/>
    <mergeCell ref="A20:A21"/>
    <mergeCell ref="B20:B21"/>
    <mergeCell ref="C20:C21"/>
    <mergeCell ref="D20:D21"/>
    <mergeCell ref="T20:T21"/>
    <mergeCell ref="D24:D25"/>
    <mergeCell ref="T24:T25"/>
    <mergeCell ref="U24:U25"/>
    <mergeCell ref="A13:A17"/>
    <mergeCell ref="B13:B17"/>
    <mergeCell ref="C13:C17"/>
    <mergeCell ref="U13:U14"/>
    <mergeCell ref="T15:U17"/>
    <mergeCell ref="E17:F17"/>
    <mergeCell ref="D13:D16"/>
    <mergeCell ref="A8:A12"/>
    <mergeCell ref="B8:B12"/>
    <mergeCell ref="C8:C12"/>
    <mergeCell ref="U8:U9"/>
    <mergeCell ref="T10:U12"/>
    <mergeCell ref="E12:F12"/>
    <mergeCell ref="D8:D11"/>
    <mergeCell ref="B1:V1"/>
    <mergeCell ref="A3:A7"/>
    <mergeCell ref="B3:B7"/>
    <mergeCell ref="C3:C7"/>
    <mergeCell ref="U3:U4"/>
    <mergeCell ref="T5:U7"/>
    <mergeCell ref="E7:F7"/>
    <mergeCell ref="D3:D6"/>
  </mergeCells>
  <pageMargins left="0.70866141732283472" right="0.70866141732283472" top="0.74803149606299213" bottom="0.74803149606299213" header="0.31496062992125984" footer="0.31496062992125984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>
    <pageSetUpPr fitToPage="1"/>
  </sheetPr>
  <dimension ref="A1:W62"/>
  <sheetViews>
    <sheetView zoomScale="90" zoomScaleNormal="90" workbookViewId="0">
      <pane ySplit="1" topLeftCell="A2" activePane="bottomLeft" state="frozen"/>
      <selection activeCell="C33" sqref="C33"/>
      <selection pane="bottomLeft" sqref="A1:XFD1048576"/>
    </sheetView>
  </sheetViews>
  <sheetFormatPr defaultRowHeight="15.75" customHeight="1" x14ac:dyDescent="0.3"/>
  <cols>
    <col min="1" max="1" width="4" style="1" bestFit="1" customWidth="1"/>
    <col min="2" max="2" width="7.44140625" style="1" bestFit="1" customWidth="1"/>
    <col min="3" max="3" width="29.5546875" style="56" customWidth="1"/>
    <col min="4" max="4" width="7.6640625" style="1" customWidth="1"/>
    <col min="5" max="5" width="7.6640625" style="57" customWidth="1"/>
    <col min="6" max="6" width="7.6640625" style="58" customWidth="1"/>
    <col min="7" max="18" width="7.6640625" style="59" customWidth="1"/>
    <col min="19" max="19" width="7.6640625" style="1" customWidth="1"/>
    <col min="20" max="20" width="9.44140625" style="49" bestFit="1" customWidth="1"/>
    <col min="21" max="21" width="5.5546875" style="60" bestFit="1" customWidth="1"/>
    <col min="22" max="22" width="18.109375" style="61" bestFit="1" customWidth="1"/>
    <col min="23" max="257" width="9.109375" style="1"/>
    <col min="258" max="258" width="3.88671875" style="1" bestFit="1" customWidth="1"/>
    <col min="259" max="259" width="29.5546875" style="1" customWidth="1"/>
    <col min="260" max="275" width="7.6640625" style="1" customWidth="1"/>
    <col min="276" max="276" width="9.33203125" style="1" bestFit="1" customWidth="1"/>
    <col min="277" max="277" width="5.44140625" style="1" bestFit="1" customWidth="1"/>
    <col min="278" max="278" width="18" style="1" bestFit="1" customWidth="1"/>
    <col min="279" max="513" width="9.109375" style="1"/>
    <col min="514" max="514" width="3.88671875" style="1" bestFit="1" customWidth="1"/>
    <col min="515" max="515" width="29.5546875" style="1" customWidth="1"/>
    <col min="516" max="531" width="7.6640625" style="1" customWidth="1"/>
    <col min="532" max="532" width="9.33203125" style="1" bestFit="1" customWidth="1"/>
    <col min="533" max="533" width="5.44140625" style="1" bestFit="1" customWidth="1"/>
    <col min="534" max="534" width="18" style="1" bestFit="1" customWidth="1"/>
    <col min="535" max="769" width="9.109375" style="1"/>
    <col min="770" max="770" width="3.88671875" style="1" bestFit="1" customWidth="1"/>
    <col min="771" max="771" width="29.5546875" style="1" customWidth="1"/>
    <col min="772" max="787" width="7.6640625" style="1" customWidth="1"/>
    <col min="788" max="788" width="9.33203125" style="1" bestFit="1" customWidth="1"/>
    <col min="789" max="789" width="5.44140625" style="1" bestFit="1" customWidth="1"/>
    <col min="790" max="790" width="18" style="1" bestFit="1" customWidth="1"/>
    <col min="791" max="1025" width="9.109375" style="1"/>
    <col min="1026" max="1026" width="3.88671875" style="1" bestFit="1" customWidth="1"/>
    <col min="1027" max="1027" width="29.5546875" style="1" customWidth="1"/>
    <col min="1028" max="1043" width="7.6640625" style="1" customWidth="1"/>
    <col min="1044" max="1044" width="9.33203125" style="1" bestFit="1" customWidth="1"/>
    <col min="1045" max="1045" width="5.44140625" style="1" bestFit="1" customWidth="1"/>
    <col min="1046" max="1046" width="18" style="1" bestFit="1" customWidth="1"/>
    <col min="1047" max="1281" width="9.109375" style="1"/>
    <col min="1282" max="1282" width="3.88671875" style="1" bestFit="1" customWidth="1"/>
    <col min="1283" max="1283" width="29.5546875" style="1" customWidth="1"/>
    <col min="1284" max="1299" width="7.6640625" style="1" customWidth="1"/>
    <col min="1300" max="1300" width="9.33203125" style="1" bestFit="1" customWidth="1"/>
    <col min="1301" max="1301" width="5.44140625" style="1" bestFit="1" customWidth="1"/>
    <col min="1302" max="1302" width="18" style="1" bestFit="1" customWidth="1"/>
    <col min="1303" max="1537" width="9.109375" style="1"/>
    <col min="1538" max="1538" width="3.88671875" style="1" bestFit="1" customWidth="1"/>
    <col min="1539" max="1539" width="29.5546875" style="1" customWidth="1"/>
    <col min="1540" max="1555" width="7.6640625" style="1" customWidth="1"/>
    <col min="1556" max="1556" width="9.33203125" style="1" bestFit="1" customWidth="1"/>
    <col min="1557" max="1557" width="5.44140625" style="1" bestFit="1" customWidth="1"/>
    <col min="1558" max="1558" width="18" style="1" bestFit="1" customWidth="1"/>
    <col min="1559" max="1793" width="9.109375" style="1"/>
    <col min="1794" max="1794" width="3.88671875" style="1" bestFit="1" customWidth="1"/>
    <col min="1795" max="1795" width="29.5546875" style="1" customWidth="1"/>
    <col min="1796" max="1811" width="7.6640625" style="1" customWidth="1"/>
    <col min="1812" max="1812" width="9.33203125" style="1" bestFit="1" customWidth="1"/>
    <col min="1813" max="1813" width="5.44140625" style="1" bestFit="1" customWidth="1"/>
    <col min="1814" max="1814" width="18" style="1" bestFit="1" customWidth="1"/>
    <col min="1815" max="2049" width="9.109375" style="1"/>
    <col min="2050" max="2050" width="3.88671875" style="1" bestFit="1" customWidth="1"/>
    <col min="2051" max="2051" width="29.5546875" style="1" customWidth="1"/>
    <col min="2052" max="2067" width="7.6640625" style="1" customWidth="1"/>
    <col min="2068" max="2068" width="9.33203125" style="1" bestFit="1" customWidth="1"/>
    <col min="2069" max="2069" width="5.44140625" style="1" bestFit="1" customWidth="1"/>
    <col min="2070" max="2070" width="18" style="1" bestFit="1" customWidth="1"/>
    <col min="2071" max="2305" width="9.109375" style="1"/>
    <col min="2306" max="2306" width="3.88671875" style="1" bestFit="1" customWidth="1"/>
    <col min="2307" max="2307" width="29.5546875" style="1" customWidth="1"/>
    <col min="2308" max="2323" width="7.6640625" style="1" customWidth="1"/>
    <col min="2324" max="2324" width="9.33203125" style="1" bestFit="1" customWidth="1"/>
    <col min="2325" max="2325" width="5.44140625" style="1" bestFit="1" customWidth="1"/>
    <col min="2326" max="2326" width="18" style="1" bestFit="1" customWidth="1"/>
    <col min="2327" max="2561" width="9.109375" style="1"/>
    <col min="2562" max="2562" width="3.88671875" style="1" bestFit="1" customWidth="1"/>
    <col min="2563" max="2563" width="29.5546875" style="1" customWidth="1"/>
    <col min="2564" max="2579" width="7.6640625" style="1" customWidth="1"/>
    <col min="2580" max="2580" width="9.33203125" style="1" bestFit="1" customWidth="1"/>
    <col min="2581" max="2581" width="5.44140625" style="1" bestFit="1" customWidth="1"/>
    <col min="2582" max="2582" width="18" style="1" bestFit="1" customWidth="1"/>
    <col min="2583" max="2817" width="9.109375" style="1"/>
    <col min="2818" max="2818" width="3.88671875" style="1" bestFit="1" customWidth="1"/>
    <col min="2819" max="2819" width="29.5546875" style="1" customWidth="1"/>
    <col min="2820" max="2835" width="7.6640625" style="1" customWidth="1"/>
    <col min="2836" max="2836" width="9.33203125" style="1" bestFit="1" customWidth="1"/>
    <col min="2837" max="2837" width="5.44140625" style="1" bestFit="1" customWidth="1"/>
    <col min="2838" max="2838" width="18" style="1" bestFit="1" customWidth="1"/>
    <col min="2839" max="3073" width="9.109375" style="1"/>
    <col min="3074" max="3074" width="3.88671875" style="1" bestFit="1" customWidth="1"/>
    <col min="3075" max="3075" width="29.5546875" style="1" customWidth="1"/>
    <col min="3076" max="3091" width="7.6640625" style="1" customWidth="1"/>
    <col min="3092" max="3092" width="9.33203125" style="1" bestFit="1" customWidth="1"/>
    <col min="3093" max="3093" width="5.44140625" style="1" bestFit="1" customWidth="1"/>
    <col min="3094" max="3094" width="18" style="1" bestFit="1" customWidth="1"/>
    <col min="3095" max="3329" width="9.109375" style="1"/>
    <col min="3330" max="3330" width="3.88671875" style="1" bestFit="1" customWidth="1"/>
    <col min="3331" max="3331" width="29.5546875" style="1" customWidth="1"/>
    <col min="3332" max="3347" width="7.6640625" style="1" customWidth="1"/>
    <col min="3348" max="3348" width="9.33203125" style="1" bestFit="1" customWidth="1"/>
    <col min="3349" max="3349" width="5.44140625" style="1" bestFit="1" customWidth="1"/>
    <col min="3350" max="3350" width="18" style="1" bestFit="1" customWidth="1"/>
    <col min="3351" max="3585" width="9.109375" style="1"/>
    <col min="3586" max="3586" width="3.88671875" style="1" bestFit="1" customWidth="1"/>
    <col min="3587" max="3587" width="29.5546875" style="1" customWidth="1"/>
    <col min="3588" max="3603" width="7.6640625" style="1" customWidth="1"/>
    <col min="3604" max="3604" width="9.33203125" style="1" bestFit="1" customWidth="1"/>
    <col min="3605" max="3605" width="5.44140625" style="1" bestFit="1" customWidth="1"/>
    <col min="3606" max="3606" width="18" style="1" bestFit="1" customWidth="1"/>
    <col min="3607" max="3841" width="9.109375" style="1"/>
    <col min="3842" max="3842" width="3.88671875" style="1" bestFit="1" customWidth="1"/>
    <col min="3843" max="3843" width="29.5546875" style="1" customWidth="1"/>
    <col min="3844" max="3859" width="7.6640625" style="1" customWidth="1"/>
    <col min="3860" max="3860" width="9.33203125" style="1" bestFit="1" customWidth="1"/>
    <col min="3861" max="3861" width="5.44140625" style="1" bestFit="1" customWidth="1"/>
    <col min="3862" max="3862" width="18" style="1" bestFit="1" customWidth="1"/>
    <col min="3863" max="4097" width="9.109375" style="1"/>
    <col min="4098" max="4098" width="3.88671875" style="1" bestFit="1" customWidth="1"/>
    <col min="4099" max="4099" width="29.5546875" style="1" customWidth="1"/>
    <col min="4100" max="4115" width="7.6640625" style="1" customWidth="1"/>
    <col min="4116" max="4116" width="9.33203125" style="1" bestFit="1" customWidth="1"/>
    <col min="4117" max="4117" width="5.44140625" style="1" bestFit="1" customWidth="1"/>
    <col min="4118" max="4118" width="18" style="1" bestFit="1" customWidth="1"/>
    <col min="4119" max="4353" width="9.109375" style="1"/>
    <col min="4354" max="4354" width="3.88671875" style="1" bestFit="1" customWidth="1"/>
    <col min="4355" max="4355" width="29.5546875" style="1" customWidth="1"/>
    <col min="4356" max="4371" width="7.6640625" style="1" customWidth="1"/>
    <col min="4372" max="4372" width="9.33203125" style="1" bestFit="1" customWidth="1"/>
    <col min="4373" max="4373" width="5.44140625" style="1" bestFit="1" customWidth="1"/>
    <col min="4374" max="4374" width="18" style="1" bestFit="1" customWidth="1"/>
    <col min="4375" max="4609" width="9.109375" style="1"/>
    <col min="4610" max="4610" width="3.88671875" style="1" bestFit="1" customWidth="1"/>
    <col min="4611" max="4611" width="29.5546875" style="1" customWidth="1"/>
    <col min="4612" max="4627" width="7.6640625" style="1" customWidth="1"/>
    <col min="4628" max="4628" width="9.33203125" style="1" bestFit="1" customWidth="1"/>
    <col min="4629" max="4629" width="5.44140625" style="1" bestFit="1" customWidth="1"/>
    <col min="4630" max="4630" width="18" style="1" bestFit="1" customWidth="1"/>
    <col min="4631" max="4865" width="9.109375" style="1"/>
    <col min="4866" max="4866" width="3.88671875" style="1" bestFit="1" customWidth="1"/>
    <col min="4867" max="4867" width="29.5546875" style="1" customWidth="1"/>
    <col min="4868" max="4883" width="7.6640625" style="1" customWidth="1"/>
    <col min="4884" max="4884" width="9.33203125" style="1" bestFit="1" customWidth="1"/>
    <col min="4885" max="4885" width="5.44140625" style="1" bestFit="1" customWidth="1"/>
    <col min="4886" max="4886" width="18" style="1" bestFit="1" customWidth="1"/>
    <col min="4887" max="5121" width="9.109375" style="1"/>
    <col min="5122" max="5122" width="3.88671875" style="1" bestFit="1" customWidth="1"/>
    <col min="5123" max="5123" width="29.5546875" style="1" customWidth="1"/>
    <col min="5124" max="5139" width="7.6640625" style="1" customWidth="1"/>
    <col min="5140" max="5140" width="9.33203125" style="1" bestFit="1" customWidth="1"/>
    <col min="5141" max="5141" width="5.44140625" style="1" bestFit="1" customWidth="1"/>
    <col min="5142" max="5142" width="18" style="1" bestFit="1" customWidth="1"/>
    <col min="5143" max="5377" width="9.109375" style="1"/>
    <col min="5378" max="5378" width="3.88671875" style="1" bestFit="1" customWidth="1"/>
    <col min="5379" max="5379" width="29.5546875" style="1" customWidth="1"/>
    <col min="5380" max="5395" width="7.6640625" style="1" customWidth="1"/>
    <col min="5396" max="5396" width="9.33203125" style="1" bestFit="1" customWidth="1"/>
    <col min="5397" max="5397" width="5.44140625" style="1" bestFit="1" customWidth="1"/>
    <col min="5398" max="5398" width="18" style="1" bestFit="1" customWidth="1"/>
    <col min="5399" max="5633" width="9.109375" style="1"/>
    <col min="5634" max="5634" width="3.88671875" style="1" bestFit="1" customWidth="1"/>
    <col min="5635" max="5635" width="29.5546875" style="1" customWidth="1"/>
    <col min="5636" max="5651" width="7.6640625" style="1" customWidth="1"/>
    <col min="5652" max="5652" width="9.33203125" style="1" bestFit="1" customWidth="1"/>
    <col min="5653" max="5653" width="5.44140625" style="1" bestFit="1" customWidth="1"/>
    <col min="5654" max="5654" width="18" style="1" bestFit="1" customWidth="1"/>
    <col min="5655" max="5889" width="9.109375" style="1"/>
    <col min="5890" max="5890" width="3.88671875" style="1" bestFit="1" customWidth="1"/>
    <col min="5891" max="5891" width="29.5546875" style="1" customWidth="1"/>
    <col min="5892" max="5907" width="7.6640625" style="1" customWidth="1"/>
    <col min="5908" max="5908" width="9.33203125" style="1" bestFit="1" customWidth="1"/>
    <col min="5909" max="5909" width="5.44140625" style="1" bestFit="1" customWidth="1"/>
    <col min="5910" max="5910" width="18" style="1" bestFit="1" customWidth="1"/>
    <col min="5911" max="6145" width="9.109375" style="1"/>
    <col min="6146" max="6146" width="3.88671875" style="1" bestFit="1" customWidth="1"/>
    <col min="6147" max="6147" width="29.5546875" style="1" customWidth="1"/>
    <col min="6148" max="6163" width="7.6640625" style="1" customWidth="1"/>
    <col min="6164" max="6164" width="9.33203125" style="1" bestFit="1" customWidth="1"/>
    <col min="6165" max="6165" width="5.44140625" style="1" bestFit="1" customWidth="1"/>
    <col min="6166" max="6166" width="18" style="1" bestFit="1" customWidth="1"/>
    <col min="6167" max="6401" width="9.109375" style="1"/>
    <col min="6402" max="6402" width="3.88671875" style="1" bestFit="1" customWidth="1"/>
    <col min="6403" max="6403" width="29.5546875" style="1" customWidth="1"/>
    <col min="6404" max="6419" width="7.6640625" style="1" customWidth="1"/>
    <col min="6420" max="6420" width="9.33203125" style="1" bestFit="1" customWidth="1"/>
    <col min="6421" max="6421" width="5.44140625" style="1" bestFit="1" customWidth="1"/>
    <col min="6422" max="6422" width="18" style="1" bestFit="1" customWidth="1"/>
    <col min="6423" max="6657" width="9.109375" style="1"/>
    <col min="6658" max="6658" width="3.88671875" style="1" bestFit="1" customWidth="1"/>
    <col min="6659" max="6659" width="29.5546875" style="1" customWidth="1"/>
    <col min="6660" max="6675" width="7.6640625" style="1" customWidth="1"/>
    <col min="6676" max="6676" width="9.33203125" style="1" bestFit="1" customWidth="1"/>
    <col min="6677" max="6677" width="5.44140625" style="1" bestFit="1" customWidth="1"/>
    <col min="6678" max="6678" width="18" style="1" bestFit="1" customWidth="1"/>
    <col min="6679" max="6913" width="9.109375" style="1"/>
    <col min="6914" max="6914" width="3.88671875" style="1" bestFit="1" customWidth="1"/>
    <col min="6915" max="6915" width="29.5546875" style="1" customWidth="1"/>
    <col min="6916" max="6931" width="7.6640625" style="1" customWidth="1"/>
    <col min="6932" max="6932" width="9.33203125" style="1" bestFit="1" customWidth="1"/>
    <col min="6933" max="6933" width="5.44140625" style="1" bestFit="1" customWidth="1"/>
    <col min="6934" max="6934" width="18" style="1" bestFit="1" customWidth="1"/>
    <col min="6935" max="7169" width="9.109375" style="1"/>
    <col min="7170" max="7170" width="3.88671875" style="1" bestFit="1" customWidth="1"/>
    <col min="7171" max="7171" width="29.5546875" style="1" customWidth="1"/>
    <col min="7172" max="7187" width="7.6640625" style="1" customWidth="1"/>
    <col min="7188" max="7188" width="9.33203125" style="1" bestFit="1" customWidth="1"/>
    <col min="7189" max="7189" width="5.44140625" style="1" bestFit="1" customWidth="1"/>
    <col min="7190" max="7190" width="18" style="1" bestFit="1" customWidth="1"/>
    <col min="7191" max="7425" width="9.109375" style="1"/>
    <col min="7426" max="7426" width="3.88671875" style="1" bestFit="1" customWidth="1"/>
    <col min="7427" max="7427" width="29.5546875" style="1" customWidth="1"/>
    <col min="7428" max="7443" width="7.6640625" style="1" customWidth="1"/>
    <col min="7444" max="7444" width="9.33203125" style="1" bestFit="1" customWidth="1"/>
    <col min="7445" max="7445" width="5.44140625" style="1" bestFit="1" customWidth="1"/>
    <col min="7446" max="7446" width="18" style="1" bestFit="1" customWidth="1"/>
    <col min="7447" max="7681" width="9.109375" style="1"/>
    <col min="7682" max="7682" width="3.88671875" style="1" bestFit="1" customWidth="1"/>
    <col min="7683" max="7683" width="29.5546875" style="1" customWidth="1"/>
    <col min="7684" max="7699" width="7.6640625" style="1" customWidth="1"/>
    <col min="7700" max="7700" width="9.33203125" style="1" bestFit="1" customWidth="1"/>
    <col min="7701" max="7701" width="5.44140625" style="1" bestFit="1" customWidth="1"/>
    <col min="7702" max="7702" width="18" style="1" bestFit="1" customWidth="1"/>
    <col min="7703" max="7937" width="9.109375" style="1"/>
    <col min="7938" max="7938" width="3.88671875" style="1" bestFit="1" customWidth="1"/>
    <col min="7939" max="7939" width="29.5546875" style="1" customWidth="1"/>
    <col min="7940" max="7955" width="7.6640625" style="1" customWidth="1"/>
    <col min="7956" max="7956" width="9.33203125" style="1" bestFit="1" customWidth="1"/>
    <col min="7957" max="7957" width="5.44140625" style="1" bestFit="1" customWidth="1"/>
    <col min="7958" max="7958" width="18" style="1" bestFit="1" customWidth="1"/>
    <col min="7959" max="8193" width="9.109375" style="1"/>
    <col min="8194" max="8194" width="3.88671875" style="1" bestFit="1" customWidth="1"/>
    <col min="8195" max="8195" width="29.5546875" style="1" customWidth="1"/>
    <col min="8196" max="8211" width="7.6640625" style="1" customWidth="1"/>
    <col min="8212" max="8212" width="9.33203125" style="1" bestFit="1" customWidth="1"/>
    <col min="8213" max="8213" width="5.44140625" style="1" bestFit="1" customWidth="1"/>
    <col min="8214" max="8214" width="18" style="1" bestFit="1" customWidth="1"/>
    <col min="8215" max="8449" width="9.109375" style="1"/>
    <col min="8450" max="8450" width="3.88671875" style="1" bestFit="1" customWidth="1"/>
    <col min="8451" max="8451" width="29.5546875" style="1" customWidth="1"/>
    <col min="8452" max="8467" width="7.6640625" style="1" customWidth="1"/>
    <col min="8468" max="8468" width="9.33203125" style="1" bestFit="1" customWidth="1"/>
    <col min="8469" max="8469" width="5.44140625" style="1" bestFit="1" customWidth="1"/>
    <col min="8470" max="8470" width="18" style="1" bestFit="1" customWidth="1"/>
    <col min="8471" max="8705" width="9.109375" style="1"/>
    <col min="8706" max="8706" width="3.88671875" style="1" bestFit="1" customWidth="1"/>
    <col min="8707" max="8707" width="29.5546875" style="1" customWidth="1"/>
    <col min="8708" max="8723" width="7.6640625" style="1" customWidth="1"/>
    <col min="8724" max="8724" width="9.33203125" style="1" bestFit="1" customWidth="1"/>
    <col min="8725" max="8725" width="5.44140625" style="1" bestFit="1" customWidth="1"/>
    <col min="8726" max="8726" width="18" style="1" bestFit="1" customWidth="1"/>
    <col min="8727" max="8961" width="9.109375" style="1"/>
    <col min="8962" max="8962" width="3.88671875" style="1" bestFit="1" customWidth="1"/>
    <col min="8963" max="8963" width="29.5546875" style="1" customWidth="1"/>
    <col min="8964" max="8979" width="7.6640625" style="1" customWidth="1"/>
    <col min="8980" max="8980" width="9.33203125" style="1" bestFit="1" customWidth="1"/>
    <col min="8981" max="8981" width="5.44140625" style="1" bestFit="1" customWidth="1"/>
    <col min="8982" max="8982" width="18" style="1" bestFit="1" customWidth="1"/>
    <col min="8983" max="9217" width="9.109375" style="1"/>
    <col min="9218" max="9218" width="3.88671875" style="1" bestFit="1" customWidth="1"/>
    <col min="9219" max="9219" width="29.5546875" style="1" customWidth="1"/>
    <col min="9220" max="9235" width="7.6640625" style="1" customWidth="1"/>
    <col min="9236" max="9236" width="9.33203125" style="1" bestFit="1" customWidth="1"/>
    <col min="9237" max="9237" width="5.44140625" style="1" bestFit="1" customWidth="1"/>
    <col min="9238" max="9238" width="18" style="1" bestFit="1" customWidth="1"/>
    <col min="9239" max="9473" width="9.109375" style="1"/>
    <col min="9474" max="9474" width="3.88671875" style="1" bestFit="1" customWidth="1"/>
    <col min="9475" max="9475" width="29.5546875" style="1" customWidth="1"/>
    <col min="9476" max="9491" width="7.6640625" style="1" customWidth="1"/>
    <col min="9492" max="9492" width="9.33203125" style="1" bestFit="1" customWidth="1"/>
    <col min="9493" max="9493" width="5.44140625" style="1" bestFit="1" customWidth="1"/>
    <col min="9494" max="9494" width="18" style="1" bestFit="1" customWidth="1"/>
    <col min="9495" max="9729" width="9.109375" style="1"/>
    <col min="9730" max="9730" width="3.88671875" style="1" bestFit="1" customWidth="1"/>
    <col min="9731" max="9731" width="29.5546875" style="1" customWidth="1"/>
    <col min="9732" max="9747" width="7.6640625" style="1" customWidth="1"/>
    <col min="9748" max="9748" width="9.33203125" style="1" bestFit="1" customWidth="1"/>
    <col min="9749" max="9749" width="5.44140625" style="1" bestFit="1" customWidth="1"/>
    <col min="9750" max="9750" width="18" style="1" bestFit="1" customWidth="1"/>
    <col min="9751" max="9985" width="9.109375" style="1"/>
    <col min="9986" max="9986" width="3.88671875" style="1" bestFit="1" customWidth="1"/>
    <col min="9987" max="9987" width="29.5546875" style="1" customWidth="1"/>
    <col min="9988" max="10003" width="7.6640625" style="1" customWidth="1"/>
    <col min="10004" max="10004" width="9.33203125" style="1" bestFit="1" customWidth="1"/>
    <col min="10005" max="10005" width="5.44140625" style="1" bestFit="1" customWidth="1"/>
    <col min="10006" max="10006" width="18" style="1" bestFit="1" customWidth="1"/>
    <col min="10007" max="10241" width="9.109375" style="1"/>
    <col min="10242" max="10242" width="3.88671875" style="1" bestFit="1" customWidth="1"/>
    <col min="10243" max="10243" width="29.5546875" style="1" customWidth="1"/>
    <col min="10244" max="10259" width="7.6640625" style="1" customWidth="1"/>
    <col min="10260" max="10260" width="9.33203125" style="1" bestFit="1" customWidth="1"/>
    <col min="10261" max="10261" width="5.44140625" style="1" bestFit="1" customWidth="1"/>
    <col min="10262" max="10262" width="18" style="1" bestFit="1" customWidth="1"/>
    <col min="10263" max="10497" width="9.109375" style="1"/>
    <col min="10498" max="10498" width="3.88671875" style="1" bestFit="1" customWidth="1"/>
    <col min="10499" max="10499" width="29.5546875" style="1" customWidth="1"/>
    <col min="10500" max="10515" width="7.6640625" style="1" customWidth="1"/>
    <col min="10516" max="10516" width="9.33203125" style="1" bestFit="1" customWidth="1"/>
    <col min="10517" max="10517" width="5.44140625" style="1" bestFit="1" customWidth="1"/>
    <col min="10518" max="10518" width="18" style="1" bestFit="1" customWidth="1"/>
    <col min="10519" max="10753" width="9.109375" style="1"/>
    <col min="10754" max="10754" width="3.88671875" style="1" bestFit="1" customWidth="1"/>
    <col min="10755" max="10755" width="29.5546875" style="1" customWidth="1"/>
    <col min="10756" max="10771" width="7.6640625" style="1" customWidth="1"/>
    <col min="10772" max="10772" width="9.33203125" style="1" bestFit="1" customWidth="1"/>
    <col min="10773" max="10773" width="5.44140625" style="1" bestFit="1" customWidth="1"/>
    <col min="10774" max="10774" width="18" style="1" bestFit="1" customWidth="1"/>
    <col min="10775" max="11009" width="9.109375" style="1"/>
    <col min="11010" max="11010" width="3.88671875" style="1" bestFit="1" customWidth="1"/>
    <col min="11011" max="11011" width="29.5546875" style="1" customWidth="1"/>
    <col min="11012" max="11027" width="7.6640625" style="1" customWidth="1"/>
    <col min="11028" max="11028" width="9.33203125" style="1" bestFit="1" customWidth="1"/>
    <col min="11029" max="11029" width="5.44140625" style="1" bestFit="1" customWidth="1"/>
    <col min="11030" max="11030" width="18" style="1" bestFit="1" customWidth="1"/>
    <col min="11031" max="11265" width="9.109375" style="1"/>
    <col min="11266" max="11266" width="3.88671875" style="1" bestFit="1" customWidth="1"/>
    <col min="11267" max="11267" width="29.5546875" style="1" customWidth="1"/>
    <col min="11268" max="11283" width="7.6640625" style="1" customWidth="1"/>
    <col min="11284" max="11284" width="9.33203125" style="1" bestFit="1" customWidth="1"/>
    <col min="11285" max="11285" width="5.44140625" style="1" bestFit="1" customWidth="1"/>
    <col min="11286" max="11286" width="18" style="1" bestFit="1" customWidth="1"/>
    <col min="11287" max="11521" width="9.109375" style="1"/>
    <col min="11522" max="11522" width="3.88671875" style="1" bestFit="1" customWidth="1"/>
    <col min="11523" max="11523" width="29.5546875" style="1" customWidth="1"/>
    <col min="11524" max="11539" width="7.6640625" style="1" customWidth="1"/>
    <col min="11540" max="11540" width="9.33203125" style="1" bestFit="1" customWidth="1"/>
    <col min="11541" max="11541" width="5.44140625" style="1" bestFit="1" customWidth="1"/>
    <col min="11542" max="11542" width="18" style="1" bestFit="1" customWidth="1"/>
    <col min="11543" max="11777" width="9.109375" style="1"/>
    <col min="11778" max="11778" width="3.88671875" style="1" bestFit="1" customWidth="1"/>
    <col min="11779" max="11779" width="29.5546875" style="1" customWidth="1"/>
    <col min="11780" max="11795" width="7.6640625" style="1" customWidth="1"/>
    <col min="11796" max="11796" width="9.33203125" style="1" bestFit="1" customWidth="1"/>
    <col min="11797" max="11797" width="5.44140625" style="1" bestFit="1" customWidth="1"/>
    <col min="11798" max="11798" width="18" style="1" bestFit="1" customWidth="1"/>
    <col min="11799" max="12033" width="9.109375" style="1"/>
    <col min="12034" max="12034" width="3.88671875" style="1" bestFit="1" customWidth="1"/>
    <col min="12035" max="12035" width="29.5546875" style="1" customWidth="1"/>
    <col min="12036" max="12051" width="7.6640625" style="1" customWidth="1"/>
    <col min="12052" max="12052" width="9.33203125" style="1" bestFit="1" customWidth="1"/>
    <col min="12053" max="12053" width="5.44140625" style="1" bestFit="1" customWidth="1"/>
    <col min="12054" max="12054" width="18" style="1" bestFit="1" customWidth="1"/>
    <col min="12055" max="12289" width="9.109375" style="1"/>
    <col min="12290" max="12290" width="3.88671875" style="1" bestFit="1" customWidth="1"/>
    <col min="12291" max="12291" width="29.5546875" style="1" customWidth="1"/>
    <col min="12292" max="12307" width="7.6640625" style="1" customWidth="1"/>
    <col min="12308" max="12308" width="9.33203125" style="1" bestFit="1" customWidth="1"/>
    <col min="12309" max="12309" width="5.44140625" style="1" bestFit="1" customWidth="1"/>
    <col min="12310" max="12310" width="18" style="1" bestFit="1" customWidth="1"/>
    <col min="12311" max="12545" width="9.109375" style="1"/>
    <col min="12546" max="12546" width="3.88671875" style="1" bestFit="1" customWidth="1"/>
    <col min="12547" max="12547" width="29.5546875" style="1" customWidth="1"/>
    <col min="12548" max="12563" width="7.6640625" style="1" customWidth="1"/>
    <col min="12564" max="12564" width="9.33203125" style="1" bestFit="1" customWidth="1"/>
    <col min="12565" max="12565" width="5.44140625" style="1" bestFit="1" customWidth="1"/>
    <col min="12566" max="12566" width="18" style="1" bestFit="1" customWidth="1"/>
    <col min="12567" max="12801" width="9.109375" style="1"/>
    <col min="12802" max="12802" width="3.88671875" style="1" bestFit="1" customWidth="1"/>
    <col min="12803" max="12803" width="29.5546875" style="1" customWidth="1"/>
    <col min="12804" max="12819" width="7.6640625" style="1" customWidth="1"/>
    <col min="12820" max="12820" width="9.33203125" style="1" bestFit="1" customWidth="1"/>
    <col min="12821" max="12821" width="5.44140625" style="1" bestFit="1" customWidth="1"/>
    <col min="12822" max="12822" width="18" style="1" bestFit="1" customWidth="1"/>
    <col min="12823" max="13057" width="9.109375" style="1"/>
    <col min="13058" max="13058" width="3.88671875" style="1" bestFit="1" customWidth="1"/>
    <col min="13059" max="13059" width="29.5546875" style="1" customWidth="1"/>
    <col min="13060" max="13075" width="7.6640625" style="1" customWidth="1"/>
    <col min="13076" max="13076" width="9.33203125" style="1" bestFit="1" customWidth="1"/>
    <col min="13077" max="13077" width="5.44140625" style="1" bestFit="1" customWidth="1"/>
    <col min="13078" max="13078" width="18" style="1" bestFit="1" customWidth="1"/>
    <col min="13079" max="13313" width="9.109375" style="1"/>
    <col min="13314" max="13314" width="3.88671875" style="1" bestFit="1" customWidth="1"/>
    <col min="13315" max="13315" width="29.5546875" style="1" customWidth="1"/>
    <col min="13316" max="13331" width="7.6640625" style="1" customWidth="1"/>
    <col min="13332" max="13332" width="9.33203125" style="1" bestFit="1" customWidth="1"/>
    <col min="13333" max="13333" width="5.44140625" style="1" bestFit="1" customWidth="1"/>
    <col min="13334" max="13334" width="18" style="1" bestFit="1" customWidth="1"/>
    <col min="13335" max="13569" width="9.109375" style="1"/>
    <col min="13570" max="13570" width="3.88671875" style="1" bestFit="1" customWidth="1"/>
    <col min="13571" max="13571" width="29.5546875" style="1" customWidth="1"/>
    <col min="13572" max="13587" width="7.6640625" style="1" customWidth="1"/>
    <col min="13588" max="13588" width="9.33203125" style="1" bestFit="1" customWidth="1"/>
    <col min="13589" max="13589" width="5.44140625" style="1" bestFit="1" customWidth="1"/>
    <col min="13590" max="13590" width="18" style="1" bestFit="1" customWidth="1"/>
    <col min="13591" max="13825" width="9.109375" style="1"/>
    <col min="13826" max="13826" width="3.88671875" style="1" bestFit="1" customWidth="1"/>
    <col min="13827" max="13827" width="29.5546875" style="1" customWidth="1"/>
    <col min="13828" max="13843" width="7.6640625" style="1" customWidth="1"/>
    <col min="13844" max="13844" width="9.33203125" style="1" bestFit="1" customWidth="1"/>
    <col min="13845" max="13845" width="5.44140625" style="1" bestFit="1" customWidth="1"/>
    <col min="13846" max="13846" width="18" style="1" bestFit="1" customWidth="1"/>
    <col min="13847" max="14081" width="9.109375" style="1"/>
    <col min="14082" max="14082" width="3.88671875" style="1" bestFit="1" customWidth="1"/>
    <col min="14083" max="14083" width="29.5546875" style="1" customWidth="1"/>
    <col min="14084" max="14099" width="7.6640625" style="1" customWidth="1"/>
    <col min="14100" max="14100" width="9.33203125" style="1" bestFit="1" customWidth="1"/>
    <col min="14101" max="14101" width="5.44140625" style="1" bestFit="1" customWidth="1"/>
    <col min="14102" max="14102" width="18" style="1" bestFit="1" customWidth="1"/>
    <col min="14103" max="14337" width="9.109375" style="1"/>
    <col min="14338" max="14338" width="3.88671875" style="1" bestFit="1" customWidth="1"/>
    <col min="14339" max="14339" width="29.5546875" style="1" customWidth="1"/>
    <col min="14340" max="14355" width="7.6640625" style="1" customWidth="1"/>
    <col min="14356" max="14356" width="9.33203125" style="1" bestFit="1" customWidth="1"/>
    <col min="14357" max="14357" width="5.44140625" style="1" bestFit="1" customWidth="1"/>
    <col min="14358" max="14358" width="18" style="1" bestFit="1" customWidth="1"/>
    <col min="14359" max="14593" width="9.109375" style="1"/>
    <col min="14594" max="14594" width="3.88671875" style="1" bestFit="1" customWidth="1"/>
    <col min="14595" max="14595" width="29.5546875" style="1" customWidth="1"/>
    <col min="14596" max="14611" width="7.6640625" style="1" customWidth="1"/>
    <col min="14612" max="14612" width="9.33203125" style="1" bestFit="1" customWidth="1"/>
    <col min="14613" max="14613" width="5.44140625" style="1" bestFit="1" customWidth="1"/>
    <col min="14614" max="14614" width="18" style="1" bestFit="1" customWidth="1"/>
    <col min="14615" max="14849" width="9.109375" style="1"/>
    <col min="14850" max="14850" width="3.88671875" style="1" bestFit="1" customWidth="1"/>
    <col min="14851" max="14851" width="29.5546875" style="1" customWidth="1"/>
    <col min="14852" max="14867" width="7.6640625" style="1" customWidth="1"/>
    <col min="14868" max="14868" width="9.33203125" style="1" bestFit="1" customWidth="1"/>
    <col min="14869" max="14869" width="5.44140625" style="1" bestFit="1" customWidth="1"/>
    <col min="14870" max="14870" width="18" style="1" bestFit="1" customWidth="1"/>
    <col min="14871" max="15105" width="9.109375" style="1"/>
    <col min="15106" max="15106" width="3.88671875" style="1" bestFit="1" customWidth="1"/>
    <col min="15107" max="15107" width="29.5546875" style="1" customWidth="1"/>
    <col min="15108" max="15123" width="7.6640625" style="1" customWidth="1"/>
    <col min="15124" max="15124" width="9.33203125" style="1" bestFit="1" customWidth="1"/>
    <col min="15125" max="15125" width="5.44140625" style="1" bestFit="1" customWidth="1"/>
    <col min="15126" max="15126" width="18" style="1" bestFit="1" customWidth="1"/>
    <col min="15127" max="15361" width="9.109375" style="1"/>
    <col min="15362" max="15362" width="3.88671875" style="1" bestFit="1" customWidth="1"/>
    <col min="15363" max="15363" width="29.5546875" style="1" customWidth="1"/>
    <col min="15364" max="15379" width="7.6640625" style="1" customWidth="1"/>
    <col min="15380" max="15380" width="9.33203125" style="1" bestFit="1" customWidth="1"/>
    <col min="15381" max="15381" width="5.44140625" style="1" bestFit="1" customWidth="1"/>
    <col min="15382" max="15382" width="18" style="1" bestFit="1" customWidth="1"/>
    <col min="15383" max="15617" width="9.109375" style="1"/>
    <col min="15618" max="15618" width="3.88671875" style="1" bestFit="1" customWidth="1"/>
    <col min="15619" max="15619" width="29.5546875" style="1" customWidth="1"/>
    <col min="15620" max="15635" width="7.6640625" style="1" customWidth="1"/>
    <col min="15636" max="15636" width="9.33203125" style="1" bestFit="1" customWidth="1"/>
    <col min="15637" max="15637" width="5.44140625" style="1" bestFit="1" customWidth="1"/>
    <col min="15638" max="15638" width="18" style="1" bestFit="1" customWidth="1"/>
    <col min="15639" max="15873" width="9.109375" style="1"/>
    <col min="15874" max="15874" width="3.88671875" style="1" bestFit="1" customWidth="1"/>
    <col min="15875" max="15875" width="29.5546875" style="1" customWidth="1"/>
    <col min="15876" max="15891" width="7.6640625" style="1" customWidth="1"/>
    <col min="15892" max="15892" width="9.33203125" style="1" bestFit="1" customWidth="1"/>
    <col min="15893" max="15893" width="5.44140625" style="1" bestFit="1" customWidth="1"/>
    <col min="15894" max="15894" width="18" style="1" bestFit="1" customWidth="1"/>
    <col min="15895" max="16129" width="9.109375" style="1"/>
    <col min="16130" max="16130" width="3.88671875" style="1" bestFit="1" customWidth="1"/>
    <col min="16131" max="16131" width="29.5546875" style="1" customWidth="1"/>
    <col min="16132" max="16147" width="7.6640625" style="1" customWidth="1"/>
    <col min="16148" max="16148" width="9.33203125" style="1" bestFit="1" customWidth="1"/>
    <col min="16149" max="16149" width="5.44140625" style="1" bestFit="1" customWidth="1"/>
    <col min="16150" max="16150" width="18" style="1" bestFit="1" customWidth="1"/>
    <col min="16151" max="16384" width="9.109375" style="1"/>
  </cols>
  <sheetData>
    <row r="1" spans="1:23" ht="23.4" x14ac:dyDescent="0.45">
      <c r="B1" s="293" t="s">
        <v>31</v>
      </c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3" s="12" customFormat="1" ht="17.100000000000001" customHeight="1" thickBot="1" x14ac:dyDescent="0.4">
      <c r="A2" s="2" t="s">
        <v>54</v>
      </c>
      <c r="B2" s="2" t="s">
        <v>53</v>
      </c>
      <c r="C2" s="3" t="s">
        <v>32</v>
      </c>
      <c r="D2" s="4" t="s">
        <v>27</v>
      </c>
      <c r="E2" s="5" t="s">
        <v>0</v>
      </c>
      <c r="F2" s="6" t="s">
        <v>1</v>
      </c>
      <c r="G2" s="7" t="s">
        <v>2</v>
      </c>
      <c r="H2" s="7" t="s">
        <v>3</v>
      </c>
      <c r="I2" s="7" t="s">
        <v>4</v>
      </c>
      <c r="J2" s="7" t="s">
        <v>21</v>
      </c>
      <c r="K2" s="7" t="s">
        <v>5</v>
      </c>
      <c r="L2" s="7" t="s">
        <v>6</v>
      </c>
      <c r="M2" s="7" t="s">
        <v>7</v>
      </c>
      <c r="N2" s="7" t="s">
        <v>8</v>
      </c>
      <c r="O2" s="7" t="s">
        <v>19</v>
      </c>
      <c r="P2" s="7" t="s">
        <v>22</v>
      </c>
      <c r="Q2" s="7" t="s">
        <v>17</v>
      </c>
      <c r="R2" s="8" t="s">
        <v>9</v>
      </c>
      <c r="S2" s="7" t="s">
        <v>15</v>
      </c>
      <c r="T2" s="7" t="s">
        <v>16</v>
      </c>
      <c r="U2" s="9" t="s">
        <v>10</v>
      </c>
      <c r="V2" s="10" t="s">
        <v>59</v>
      </c>
      <c r="W2" s="11"/>
    </row>
    <row r="3" spans="1:23" ht="17.100000000000001" customHeight="1" x14ac:dyDescent="0.3">
      <c r="A3" s="295">
        <v>1</v>
      </c>
      <c r="B3" s="298">
        <v>9786</v>
      </c>
      <c r="C3" s="300" t="s">
        <v>73</v>
      </c>
      <c r="D3" s="295" t="s">
        <v>74</v>
      </c>
      <c r="E3" s="93">
        <v>43</v>
      </c>
      <c r="F3" s="94" t="s">
        <v>11</v>
      </c>
      <c r="G3" s="89">
        <v>13</v>
      </c>
      <c r="H3" s="89">
        <v>9</v>
      </c>
      <c r="I3" s="89">
        <v>7</v>
      </c>
      <c r="J3" s="89">
        <v>9</v>
      </c>
      <c r="K3" s="89">
        <v>10</v>
      </c>
      <c r="L3" s="89">
        <v>12</v>
      </c>
      <c r="M3" s="89">
        <v>8</v>
      </c>
      <c r="N3" s="89">
        <v>8</v>
      </c>
      <c r="O3" s="89">
        <v>9</v>
      </c>
      <c r="P3" s="89">
        <v>7</v>
      </c>
      <c r="Q3" s="89">
        <v>3</v>
      </c>
      <c r="R3" s="90"/>
      <c r="S3" s="14">
        <f>IF(E3="","",SUM(G3:Q3)-(R3))</f>
        <v>95</v>
      </c>
      <c r="T3" s="15" t="s">
        <v>18</v>
      </c>
      <c r="U3" s="329">
        <v>2</v>
      </c>
      <c r="V3" s="16">
        <f>SUM(G3:I3)</f>
        <v>29</v>
      </c>
    </row>
    <row r="4" spans="1:23" ht="17.100000000000001" customHeight="1" x14ac:dyDescent="0.3">
      <c r="A4" s="296"/>
      <c r="B4" s="299"/>
      <c r="C4" s="301"/>
      <c r="D4" s="296"/>
      <c r="E4" s="93">
        <v>60</v>
      </c>
      <c r="F4" s="95" t="s">
        <v>12</v>
      </c>
      <c r="G4" s="96">
        <v>17</v>
      </c>
      <c r="H4" s="96">
        <v>11</v>
      </c>
      <c r="I4" s="96">
        <v>10</v>
      </c>
      <c r="J4" s="96">
        <v>9</v>
      </c>
      <c r="K4" s="96">
        <v>10</v>
      </c>
      <c r="L4" s="96">
        <v>12</v>
      </c>
      <c r="M4" s="96">
        <v>9</v>
      </c>
      <c r="N4" s="96">
        <v>9</v>
      </c>
      <c r="O4" s="96">
        <v>9</v>
      </c>
      <c r="P4" s="96">
        <v>9</v>
      </c>
      <c r="Q4" s="96">
        <v>3</v>
      </c>
      <c r="R4" s="97"/>
      <c r="S4" s="18">
        <f>IF(E4="","",SUM(G4:Q4)-(R4))</f>
        <v>108</v>
      </c>
      <c r="T4" s="19"/>
      <c r="U4" s="330"/>
      <c r="V4" s="20">
        <f>SUM(G4:I4)</f>
        <v>38</v>
      </c>
    </row>
    <row r="5" spans="1:23" ht="17.100000000000001" customHeight="1" x14ac:dyDescent="0.3">
      <c r="A5" s="296"/>
      <c r="B5" s="299"/>
      <c r="C5" s="301"/>
      <c r="D5" s="296"/>
      <c r="E5" s="93">
        <v>42</v>
      </c>
      <c r="F5" s="95" t="s">
        <v>13</v>
      </c>
      <c r="G5" s="96">
        <v>16</v>
      </c>
      <c r="H5" s="96">
        <v>11</v>
      </c>
      <c r="I5" s="96">
        <v>10</v>
      </c>
      <c r="J5" s="96">
        <v>9</v>
      </c>
      <c r="K5" s="96">
        <v>10</v>
      </c>
      <c r="L5" s="96">
        <v>12</v>
      </c>
      <c r="M5" s="96">
        <v>9</v>
      </c>
      <c r="N5" s="96">
        <v>9</v>
      </c>
      <c r="O5" s="96">
        <v>9</v>
      </c>
      <c r="P5" s="96">
        <v>8</v>
      </c>
      <c r="Q5" s="96">
        <v>3</v>
      </c>
      <c r="R5" s="97"/>
      <c r="S5" s="18">
        <f>IF(E5="","",SUM(G5:Q5)-(R5))</f>
        <v>106</v>
      </c>
      <c r="T5" s="305">
        <f>SUM(S3:S6)+T4</f>
        <v>406</v>
      </c>
      <c r="U5" s="306"/>
      <c r="V5" s="20">
        <f>SUM(G5:I5)</f>
        <v>37</v>
      </c>
    </row>
    <row r="6" spans="1:23" ht="17.100000000000001" customHeight="1" x14ac:dyDescent="0.3">
      <c r="A6" s="296"/>
      <c r="B6" s="299"/>
      <c r="C6" s="301"/>
      <c r="D6" s="297"/>
      <c r="E6" s="93">
        <v>3</v>
      </c>
      <c r="F6" s="98" t="s">
        <v>14</v>
      </c>
      <c r="G6" s="91">
        <v>14</v>
      </c>
      <c r="H6" s="91">
        <v>9</v>
      </c>
      <c r="I6" s="91">
        <v>9</v>
      </c>
      <c r="J6" s="91">
        <v>9</v>
      </c>
      <c r="K6" s="91">
        <v>9</v>
      </c>
      <c r="L6" s="91">
        <v>12</v>
      </c>
      <c r="M6" s="91">
        <v>8</v>
      </c>
      <c r="N6" s="91">
        <v>8</v>
      </c>
      <c r="O6" s="91">
        <v>9</v>
      </c>
      <c r="P6" s="91">
        <v>7</v>
      </c>
      <c r="Q6" s="91">
        <v>3</v>
      </c>
      <c r="R6" s="92"/>
      <c r="S6" s="21">
        <f>IF(E6="","",SUM(G6:Q6)-(R6))</f>
        <v>97</v>
      </c>
      <c r="T6" s="307"/>
      <c r="U6" s="308"/>
      <c r="V6" s="20">
        <f>SUM(G6:I6)</f>
        <v>32</v>
      </c>
    </row>
    <row r="7" spans="1:23" ht="17.100000000000001" customHeight="1" thickBot="1" x14ac:dyDescent="0.35">
      <c r="A7" s="297"/>
      <c r="B7" s="297"/>
      <c r="C7" s="302"/>
      <c r="D7" s="91"/>
      <c r="E7" s="316" t="s">
        <v>28</v>
      </c>
      <c r="F7" s="316"/>
      <c r="G7" s="91">
        <v>60</v>
      </c>
      <c r="H7" s="91">
        <v>40</v>
      </c>
      <c r="I7" s="91">
        <v>36</v>
      </c>
      <c r="J7" s="91">
        <v>36</v>
      </c>
      <c r="K7" s="91">
        <v>39</v>
      </c>
      <c r="L7" s="91">
        <v>48</v>
      </c>
      <c r="M7" s="91">
        <v>34</v>
      </c>
      <c r="N7" s="91">
        <v>34</v>
      </c>
      <c r="O7" s="91">
        <v>36</v>
      </c>
      <c r="P7" s="91">
        <v>31</v>
      </c>
      <c r="Q7" s="91">
        <v>12</v>
      </c>
      <c r="R7" s="91">
        <v>0</v>
      </c>
      <c r="S7" s="23"/>
      <c r="T7" s="309"/>
      <c r="U7" s="310"/>
      <c r="V7" s="24">
        <f>SUM(V3:V6)</f>
        <v>136</v>
      </c>
    </row>
    <row r="8" spans="1:23" ht="17.100000000000001" customHeight="1" x14ac:dyDescent="0.3">
      <c r="A8" s="295">
        <v>2</v>
      </c>
      <c r="B8" s="298">
        <v>9790</v>
      </c>
      <c r="C8" s="300" t="s">
        <v>75</v>
      </c>
      <c r="D8" s="295" t="s">
        <v>76</v>
      </c>
      <c r="E8" s="93">
        <v>10</v>
      </c>
      <c r="F8" s="94" t="s">
        <v>11</v>
      </c>
      <c r="G8" s="89">
        <v>12</v>
      </c>
      <c r="H8" s="89"/>
      <c r="I8" s="89"/>
      <c r="J8" s="89">
        <v>8</v>
      </c>
      <c r="K8" s="89">
        <v>10</v>
      </c>
      <c r="L8" s="89">
        <v>11</v>
      </c>
      <c r="M8" s="89">
        <v>7</v>
      </c>
      <c r="N8" s="89">
        <v>8</v>
      </c>
      <c r="O8" s="89">
        <v>8</v>
      </c>
      <c r="P8" s="89">
        <v>7</v>
      </c>
      <c r="Q8" s="89"/>
      <c r="R8" s="90"/>
      <c r="S8" s="14">
        <f>IF(E8="","",SUM(G8:Q8)-(R8))</f>
        <v>71</v>
      </c>
      <c r="T8" s="15" t="s">
        <v>18</v>
      </c>
      <c r="U8" s="312">
        <v>10</v>
      </c>
      <c r="V8" s="16">
        <f>SUM(G8:I8)</f>
        <v>12</v>
      </c>
    </row>
    <row r="9" spans="1:23" ht="17.100000000000001" customHeight="1" x14ac:dyDescent="0.3">
      <c r="A9" s="296"/>
      <c r="B9" s="299"/>
      <c r="C9" s="301"/>
      <c r="D9" s="296"/>
      <c r="E9" s="93">
        <v>40</v>
      </c>
      <c r="F9" s="95" t="s">
        <v>12</v>
      </c>
      <c r="G9" s="96">
        <v>14</v>
      </c>
      <c r="H9" s="96"/>
      <c r="I9" s="96"/>
      <c r="J9" s="96">
        <v>9</v>
      </c>
      <c r="K9" s="96">
        <v>9</v>
      </c>
      <c r="L9" s="96">
        <v>11</v>
      </c>
      <c r="M9" s="96">
        <v>8</v>
      </c>
      <c r="N9" s="96">
        <v>8</v>
      </c>
      <c r="O9" s="96">
        <v>9</v>
      </c>
      <c r="P9" s="96">
        <v>8</v>
      </c>
      <c r="Q9" s="96"/>
      <c r="R9" s="97"/>
      <c r="S9" s="18">
        <f>IF(E9="","",SUM(G9:Q9)-(R9))</f>
        <v>76</v>
      </c>
      <c r="T9" s="19"/>
      <c r="U9" s="313"/>
      <c r="V9" s="20">
        <f>SUM(G9:I9)</f>
        <v>14</v>
      </c>
    </row>
    <row r="10" spans="1:23" ht="17.100000000000001" customHeight="1" x14ac:dyDescent="0.3">
      <c r="A10" s="296"/>
      <c r="B10" s="299"/>
      <c r="C10" s="301"/>
      <c r="D10" s="296"/>
      <c r="E10" s="93">
        <v>36</v>
      </c>
      <c r="F10" s="95" t="s">
        <v>13</v>
      </c>
      <c r="G10" s="96"/>
      <c r="H10" s="96"/>
      <c r="I10" s="96"/>
      <c r="J10" s="96">
        <v>9</v>
      </c>
      <c r="K10" s="96">
        <v>10</v>
      </c>
      <c r="L10" s="96">
        <v>11</v>
      </c>
      <c r="M10" s="96">
        <v>7</v>
      </c>
      <c r="N10" s="96">
        <v>8</v>
      </c>
      <c r="O10" s="96">
        <v>9</v>
      </c>
      <c r="P10" s="96">
        <v>9</v>
      </c>
      <c r="Q10" s="96"/>
      <c r="R10" s="97"/>
      <c r="S10" s="18">
        <f>IF(E10="","",SUM(G10:Q10)-(R10))</f>
        <v>63</v>
      </c>
      <c r="T10" s="305">
        <f>SUM(S8:S11)+T9</f>
        <v>294</v>
      </c>
      <c r="U10" s="306"/>
      <c r="V10" s="20">
        <f>SUM(G10:I10)</f>
        <v>0</v>
      </c>
    </row>
    <row r="11" spans="1:23" ht="17.100000000000001" customHeight="1" x14ac:dyDescent="0.3">
      <c r="A11" s="296"/>
      <c r="B11" s="299"/>
      <c r="C11" s="301"/>
      <c r="D11" s="297"/>
      <c r="E11" s="93">
        <v>13</v>
      </c>
      <c r="F11" s="98" t="s">
        <v>14</v>
      </c>
      <c r="G11" s="91">
        <v>12</v>
      </c>
      <c r="H11" s="91">
        <v>9</v>
      </c>
      <c r="I11" s="91"/>
      <c r="J11" s="91">
        <v>9</v>
      </c>
      <c r="K11" s="91">
        <v>9</v>
      </c>
      <c r="L11" s="91">
        <v>11</v>
      </c>
      <c r="M11" s="91">
        <v>8</v>
      </c>
      <c r="N11" s="91">
        <v>8</v>
      </c>
      <c r="O11" s="91">
        <v>9</v>
      </c>
      <c r="P11" s="91">
        <v>9</v>
      </c>
      <c r="Q11" s="91"/>
      <c r="R11" s="92"/>
      <c r="S11" s="21">
        <f>IF(E11="","",SUM(G11:Q11)-(R11))</f>
        <v>84</v>
      </c>
      <c r="T11" s="307"/>
      <c r="U11" s="308"/>
      <c r="V11" s="20">
        <f>SUM(G11:I11)</f>
        <v>21</v>
      </c>
    </row>
    <row r="12" spans="1:23" ht="17.100000000000001" customHeight="1" thickBot="1" x14ac:dyDescent="0.35">
      <c r="A12" s="297"/>
      <c r="B12" s="297"/>
      <c r="C12" s="302"/>
      <c r="D12" s="91"/>
      <c r="E12" s="316" t="s">
        <v>28</v>
      </c>
      <c r="F12" s="316"/>
      <c r="G12" s="91">
        <v>38</v>
      </c>
      <c r="H12" s="91">
        <v>9</v>
      </c>
      <c r="I12" s="91">
        <v>0</v>
      </c>
      <c r="J12" s="91">
        <v>35</v>
      </c>
      <c r="K12" s="91">
        <v>38</v>
      </c>
      <c r="L12" s="91">
        <v>44</v>
      </c>
      <c r="M12" s="91">
        <v>30</v>
      </c>
      <c r="N12" s="91">
        <v>32</v>
      </c>
      <c r="O12" s="91">
        <v>35</v>
      </c>
      <c r="P12" s="91">
        <v>33</v>
      </c>
      <c r="Q12" s="91">
        <v>0</v>
      </c>
      <c r="R12" s="91">
        <v>0</v>
      </c>
      <c r="S12" s="23"/>
      <c r="T12" s="309"/>
      <c r="U12" s="310"/>
      <c r="V12" s="24">
        <f>SUM(V8:V11)</f>
        <v>47</v>
      </c>
    </row>
    <row r="13" spans="1:23" ht="17.100000000000001" customHeight="1" x14ac:dyDescent="0.3">
      <c r="A13" s="295">
        <v>3</v>
      </c>
      <c r="B13" s="298">
        <v>9782</v>
      </c>
      <c r="C13" s="300" t="s">
        <v>66</v>
      </c>
      <c r="D13" s="295" t="s">
        <v>67</v>
      </c>
      <c r="E13" s="93">
        <v>62</v>
      </c>
      <c r="F13" s="94" t="s">
        <v>11</v>
      </c>
      <c r="G13" s="89">
        <v>12</v>
      </c>
      <c r="H13" s="89">
        <v>9</v>
      </c>
      <c r="I13" s="89"/>
      <c r="J13" s="89">
        <v>9</v>
      </c>
      <c r="K13" s="89">
        <v>11</v>
      </c>
      <c r="L13" s="89">
        <v>11</v>
      </c>
      <c r="M13" s="89">
        <v>9</v>
      </c>
      <c r="N13" s="89">
        <v>9</v>
      </c>
      <c r="O13" s="89">
        <v>9</v>
      </c>
      <c r="P13" s="89">
        <v>9</v>
      </c>
      <c r="Q13" s="89"/>
      <c r="R13" s="90"/>
      <c r="S13" s="14">
        <f>IF(E13="","",SUM(G13:Q13)-(R13))</f>
        <v>88</v>
      </c>
      <c r="T13" s="15" t="s">
        <v>18</v>
      </c>
      <c r="U13" s="312">
        <v>7</v>
      </c>
      <c r="V13" s="16">
        <f>SUM(G13:I13)</f>
        <v>21</v>
      </c>
    </row>
    <row r="14" spans="1:23" ht="17.100000000000001" customHeight="1" x14ac:dyDescent="0.3">
      <c r="A14" s="296"/>
      <c r="B14" s="299"/>
      <c r="C14" s="301"/>
      <c r="D14" s="296"/>
      <c r="E14" s="93">
        <v>61</v>
      </c>
      <c r="F14" s="95" t="s">
        <v>12</v>
      </c>
      <c r="G14" s="96">
        <v>15</v>
      </c>
      <c r="H14" s="96">
        <v>9</v>
      </c>
      <c r="I14" s="96"/>
      <c r="J14" s="96">
        <v>9</v>
      </c>
      <c r="K14" s="96">
        <v>10</v>
      </c>
      <c r="L14" s="96">
        <v>12</v>
      </c>
      <c r="M14" s="96">
        <v>9</v>
      </c>
      <c r="N14" s="96">
        <v>10</v>
      </c>
      <c r="O14" s="96">
        <v>9</v>
      </c>
      <c r="P14" s="96">
        <v>9</v>
      </c>
      <c r="Q14" s="96"/>
      <c r="R14" s="97"/>
      <c r="S14" s="18">
        <f>IF(E14="","",SUM(G14:Q14)-(R14))</f>
        <v>92</v>
      </c>
      <c r="T14" s="19"/>
      <c r="U14" s="313"/>
      <c r="V14" s="20">
        <f>SUM(G14:I14)</f>
        <v>24</v>
      </c>
    </row>
    <row r="15" spans="1:23" ht="17.100000000000001" customHeight="1" x14ac:dyDescent="0.3">
      <c r="A15" s="296"/>
      <c r="B15" s="299"/>
      <c r="C15" s="301"/>
      <c r="D15" s="296"/>
      <c r="E15" s="93">
        <v>63</v>
      </c>
      <c r="F15" s="95" t="s">
        <v>13</v>
      </c>
      <c r="G15" s="96">
        <v>14</v>
      </c>
      <c r="H15" s="96">
        <v>9</v>
      </c>
      <c r="I15" s="96"/>
      <c r="J15" s="96">
        <v>9</v>
      </c>
      <c r="K15" s="96">
        <v>10</v>
      </c>
      <c r="L15" s="96">
        <v>11</v>
      </c>
      <c r="M15" s="96">
        <v>9</v>
      </c>
      <c r="N15" s="96">
        <v>9</v>
      </c>
      <c r="O15" s="96">
        <v>9</v>
      </c>
      <c r="P15" s="96">
        <v>10</v>
      </c>
      <c r="Q15" s="96"/>
      <c r="R15" s="97"/>
      <c r="S15" s="18">
        <f>IF(E15="","",SUM(G15:Q15)-(R15))</f>
        <v>90</v>
      </c>
      <c r="T15" s="305">
        <f>SUM(S13:S16)+T14</f>
        <v>350</v>
      </c>
      <c r="U15" s="306"/>
      <c r="V15" s="20">
        <f>SUM(G15:I15)</f>
        <v>23</v>
      </c>
    </row>
    <row r="16" spans="1:23" ht="17.100000000000001" customHeight="1" x14ac:dyDescent="0.3">
      <c r="A16" s="296"/>
      <c r="B16" s="299"/>
      <c r="C16" s="301"/>
      <c r="D16" s="297"/>
      <c r="E16" s="93">
        <v>208</v>
      </c>
      <c r="F16" s="98" t="s">
        <v>14</v>
      </c>
      <c r="G16" s="91">
        <v>12</v>
      </c>
      <c r="H16" s="91">
        <v>9</v>
      </c>
      <c r="I16" s="91">
        <v>6</v>
      </c>
      <c r="J16" s="91">
        <v>9</v>
      </c>
      <c r="K16" s="91"/>
      <c r="L16" s="91">
        <v>11</v>
      </c>
      <c r="M16" s="91">
        <v>8</v>
      </c>
      <c r="N16" s="91">
        <v>8</v>
      </c>
      <c r="O16" s="91">
        <v>8</v>
      </c>
      <c r="P16" s="91">
        <v>9</v>
      </c>
      <c r="Q16" s="91"/>
      <c r="R16" s="92"/>
      <c r="S16" s="21">
        <f>IF(E16="","",SUM(G16:Q16)-(R16))</f>
        <v>80</v>
      </c>
      <c r="T16" s="307"/>
      <c r="U16" s="308"/>
      <c r="V16" s="20">
        <f>SUM(G16:I16)</f>
        <v>27</v>
      </c>
    </row>
    <row r="17" spans="1:22" ht="17.100000000000001" customHeight="1" thickBot="1" x14ac:dyDescent="0.35">
      <c r="A17" s="297"/>
      <c r="B17" s="297"/>
      <c r="C17" s="302"/>
      <c r="D17" s="91"/>
      <c r="E17" s="316" t="s">
        <v>28</v>
      </c>
      <c r="F17" s="316"/>
      <c r="G17" s="91">
        <v>53</v>
      </c>
      <c r="H17" s="91">
        <v>36</v>
      </c>
      <c r="I17" s="91">
        <v>6</v>
      </c>
      <c r="J17" s="91">
        <v>36</v>
      </c>
      <c r="K17" s="91">
        <v>31</v>
      </c>
      <c r="L17" s="91">
        <v>45</v>
      </c>
      <c r="M17" s="91">
        <v>35</v>
      </c>
      <c r="N17" s="91">
        <v>36</v>
      </c>
      <c r="O17" s="91">
        <v>35</v>
      </c>
      <c r="P17" s="91">
        <v>37</v>
      </c>
      <c r="Q17" s="91">
        <v>0</v>
      </c>
      <c r="R17" s="91">
        <v>0</v>
      </c>
      <c r="S17" s="23"/>
      <c r="T17" s="309"/>
      <c r="U17" s="310"/>
      <c r="V17" s="24">
        <f>SUM(V13:V16)</f>
        <v>95</v>
      </c>
    </row>
    <row r="18" spans="1:22" ht="17.100000000000001" customHeight="1" x14ac:dyDescent="0.3">
      <c r="A18" s="295">
        <v>4</v>
      </c>
      <c r="B18" s="298">
        <v>9788</v>
      </c>
      <c r="C18" s="314" t="s">
        <v>70</v>
      </c>
      <c r="D18" s="317" t="s">
        <v>71</v>
      </c>
      <c r="E18" s="99">
        <v>17</v>
      </c>
      <c r="F18" s="95" t="s">
        <v>11</v>
      </c>
      <c r="G18" s="100">
        <v>21</v>
      </c>
      <c r="H18" s="100">
        <v>13</v>
      </c>
      <c r="I18" s="100">
        <v>6</v>
      </c>
      <c r="J18" s="100">
        <v>9</v>
      </c>
      <c r="K18" s="100"/>
      <c r="L18" s="100">
        <v>13</v>
      </c>
      <c r="M18" s="100">
        <v>9</v>
      </c>
      <c r="N18" s="100">
        <v>9</v>
      </c>
      <c r="O18" s="100">
        <v>9</v>
      </c>
      <c r="P18" s="100">
        <v>12</v>
      </c>
      <c r="Q18" s="100"/>
      <c r="R18" s="101"/>
      <c r="S18" s="14">
        <f>IF(E18="","",SUM(G18:Q18)-(R18))</f>
        <v>101</v>
      </c>
      <c r="T18" s="15" t="s">
        <v>18</v>
      </c>
      <c r="U18" s="329">
        <v>3</v>
      </c>
      <c r="V18" s="16">
        <f>SUM(G18:I18)</f>
        <v>40</v>
      </c>
    </row>
    <row r="19" spans="1:22" ht="17.100000000000001" customHeight="1" x14ac:dyDescent="0.3">
      <c r="A19" s="296"/>
      <c r="B19" s="299"/>
      <c r="C19" s="315"/>
      <c r="D19" s="296"/>
      <c r="E19" s="102">
        <v>6</v>
      </c>
      <c r="F19" s="95" t="s">
        <v>12</v>
      </c>
      <c r="G19" s="100">
        <v>19</v>
      </c>
      <c r="H19" s="100">
        <v>12</v>
      </c>
      <c r="I19" s="100">
        <v>7</v>
      </c>
      <c r="J19" s="100">
        <v>9</v>
      </c>
      <c r="K19" s="100"/>
      <c r="L19" s="100">
        <v>13</v>
      </c>
      <c r="M19" s="100">
        <v>9</v>
      </c>
      <c r="N19" s="100">
        <v>10</v>
      </c>
      <c r="O19" s="100">
        <v>9</v>
      </c>
      <c r="P19" s="100">
        <v>11</v>
      </c>
      <c r="Q19" s="100"/>
      <c r="R19" s="101"/>
      <c r="S19" s="18">
        <f>IF(E19="","",SUM(G19:Q19)-(R19))</f>
        <v>99</v>
      </c>
      <c r="T19" s="19"/>
      <c r="U19" s="330"/>
      <c r="V19" s="20">
        <f>SUM(G19:I19)</f>
        <v>38</v>
      </c>
    </row>
    <row r="20" spans="1:22" ht="17.100000000000001" customHeight="1" x14ac:dyDescent="0.3">
      <c r="A20" s="296"/>
      <c r="B20" s="299"/>
      <c r="C20" s="315"/>
      <c r="D20" s="296"/>
      <c r="E20" s="102">
        <v>25</v>
      </c>
      <c r="F20" s="95" t="s">
        <v>13</v>
      </c>
      <c r="G20" s="100">
        <v>21</v>
      </c>
      <c r="H20" s="100">
        <v>13</v>
      </c>
      <c r="I20" s="100">
        <v>8</v>
      </c>
      <c r="J20" s="100">
        <v>9</v>
      </c>
      <c r="K20" s="100"/>
      <c r="L20" s="100">
        <v>13</v>
      </c>
      <c r="M20" s="100">
        <v>9</v>
      </c>
      <c r="N20" s="100">
        <v>10</v>
      </c>
      <c r="O20" s="100">
        <v>9</v>
      </c>
      <c r="P20" s="100">
        <v>11</v>
      </c>
      <c r="Q20" s="100"/>
      <c r="R20" s="101"/>
      <c r="S20" s="18">
        <f>IF(E20="","",SUM(G20:Q20)-(R20))</f>
        <v>103</v>
      </c>
      <c r="T20" s="305">
        <f>SUM(S18:S21)+T19</f>
        <v>396</v>
      </c>
      <c r="U20" s="306"/>
      <c r="V20" s="20">
        <f>SUM(G20:I20)</f>
        <v>42</v>
      </c>
    </row>
    <row r="21" spans="1:22" ht="17.100000000000001" customHeight="1" x14ac:dyDescent="0.3">
      <c r="A21" s="296"/>
      <c r="B21" s="299"/>
      <c r="C21" s="315"/>
      <c r="D21" s="297"/>
      <c r="E21" s="102">
        <v>8</v>
      </c>
      <c r="F21" s="98" t="s">
        <v>14</v>
      </c>
      <c r="G21" s="103">
        <v>12</v>
      </c>
      <c r="H21" s="103">
        <v>9</v>
      </c>
      <c r="I21" s="103">
        <v>6</v>
      </c>
      <c r="J21" s="103">
        <v>9</v>
      </c>
      <c r="K21" s="103">
        <v>9</v>
      </c>
      <c r="L21" s="103">
        <v>12</v>
      </c>
      <c r="M21" s="103">
        <v>9</v>
      </c>
      <c r="N21" s="103">
        <v>9</v>
      </c>
      <c r="O21" s="103">
        <v>9</v>
      </c>
      <c r="P21" s="103">
        <v>9</v>
      </c>
      <c r="Q21" s="103"/>
      <c r="R21" s="104"/>
      <c r="S21" s="21">
        <f>IF(E21="","",SUM(G21:Q21)-(R21))</f>
        <v>93</v>
      </c>
      <c r="T21" s="307"/>
      <c r="U21" s="308"/>
      <c r="V21" s="20">
        <f>SUM(G21:I21)</f>
        <v>27</v>
      </c>
    </row>
    <row r="22" spans="1:22" ht="17.100000000000001" customHeight="1" thickBot="1" x14ac:dyDescent="0.35">
      <c r="A22" s="297"/>
      <c r="B22" s="297"/>
      <c r="C22" s="302"/>
      <c r="D22" s="91"/>
      <c r="E22" s="316" t="s">
        <v>28</v>
      </c>
      <c r="F22" s="316"/>
      <c r="G22" s="91">
        <v>73</v>
      </c>
      <c r="H22" s="91">
        <v>47</v>
      </c>
      <c r="I22" s="91">
        <v>27</v>
      </c>
      <c r="J22" s="91">
        <v>36</v>
      </c>
      <c r="K22" s="91">
        <v>9</v>
      </c>
      <c r="L22" s="91">
        <v>51</v>
      </c>
      <c r="M22" s="91">
        <v>36</v>
      </c>
      <c r="N22" s="91">
        <v>38</v>
      </c>
      <c r="O22" s="91">
        <v>36</v>
      </c>
      <c r="P22" s="91">
        <v>43</v>
      </c>
      <c r="Q22" s="91">
        <v>0</v>
      </c>
      <c r="R22" s="91">
        <v>0</v>
      </c>
      <c r="S22" s="77"/>
      <c r="T22" s="307"/>
      <c r="U22" s="308"/>
      <c r="V22" s="78">
        <f>SUM(V18:V21)</f>
        <v>147</v>
      </c>
    </row>
    <row r="23" spans="1:22" ht="17.100000000000001" customHeight="1" x14ac:dyDescent="0.3">
      <c r="A23" s="295">
        <v>5</v>
      </c>
      <c r="B23" s="298">
        <v>9781</v>
      </c>
      <c r="C23" s="300" t="s">
        <v>66</v>
      </c>
      <c r="D23" s="295" t="s">
        <v>67</v>
      </c>
      <c r="E23" s="93">
        <v>6</v>
      </c>
      <c r="F23" s="94" t="s">
        <v>11</v>
      </c>
      <c r="G23" s="89">
        <v>17</v>
      </c>
      <c r="H23" s="89">
        <v>9</v>
      </c>
      <c r="I23" s="89">
        <v>6</v>
      </c>
      <c r="J23" s="89">
        <v>9</v>
      </c>
      <c r="K23" s="89">
        <v>9</v>
      </c>
      <c r="L23" s="89">
        <v>13</v>
      </c>
      <c r="M23" s="89">
        <v>9</v>
      </c>
      <c r="N23" s="89">
        <v>10</v>
      </c>
      <c r="O23" s="89">
        <v>9</v>
      </c>
      <c r="P23" s="89">
        <v>9</v>
      </c>
      <c r="Q23" s="89">
        <v>3</v>
      </c>
      <c r="R23" s="90"/>
      <c r="S23" s="14">
        <f>IF(E23="","",SUM(G23:Q23)-(R23))</f>
        <v>103</v>
      </c>
      <c r="T23" s="15" t="s">
        <v>18</v>
      </c>
      <c r="U23" s="329">
        <v>1</v>
      </c>
      <c r="V23" s="16">
        <f>SUM(G23:I23)</f>
        <v>32</v>
      </c>
    </row>
    <row r="24" spans="1:22" ht="17.100000000000001" customHeight="1" x14ac:dyDescent="0.3">
      <c r="A24" s="296"/>
      <c r="B24" s="299"/>
      <c r="C24" s="301"/>
      <c r="D24" s="296"/>
      <c r="E24" s="93">
        <v>7</v>
      </c>
      <c r="F24" s="95" t="s">
        <v>12</v>
      </c>
      <c r="G24" s="96">
        <v>16</v>
      </c>
      <c r="H24" s="96">
        <v>10</v>
      </c>
      <c r="I24" s="96">
        <v>6</v>
      </c>
      <c r="J24" s="96">
        <v>9</v>
      </c>
      <c r="K24" s="96">
        <v>9</v>
      </c>
      <c r="L24" s="96">
        <v>13</v>
      </c>
      <c r="M24" s="96">
        <v>9</v>
      </c>
      <c r="N24" s="96">
        <v>9</v>
      </c>
      <c r="O24" s="96">
        <v>9</v>
      </c>
      <c r="P24" s="96">
        <v>12</v>
      </c>
      <c r="Q24" s="96">
        <v>3</v>
      </c>
      <c r="R24" s="97"/>
      <c r="S24" s="18">
        <f>IF(E24="","",SUM(G24:Q24)-(R24))</f>
        <v>105</v>
      </c>
      <c r="T24" s="19"/>
      <c r="U24" s="330"/>
      <c r="V24" s="20">
        <f>SUM(G24:I24)</f>
        <v>32</v>
      </c>
    </row>
    <row r="25" spans="1:22" ht="17.100000000000001" customHeight="1" x14ac:dyDescent="0.3">
      <c r="A25" s="296"/>
      <c r="B25" s="299"/>
      <c r="C25" s="301"/>
      <c r="D25" s="296"/>
      <c r="E25" s="93">
        <v>12</v>
      </c>
      <c r="F25" s="95" t="s">
        <v>13</v>
      </c>
      <c r="G25" s="96">
        <v>16</v>
      </c>
      <c r="H25" s="96">
        <v>9</v>
      </c>
      <c r="I25" s="96">
        <v>6</v>
      </c>
      <c r="J25" s="96">
        <v>9</v>
      </c>
      <c r="K25" s="96">
        <v>9</v>
      </c>
      <c r="L25" s="96">
        <v>13</v>
      </c>
      <c r="M25" s="96">
        <v>9</v>
      </c>
      <c r="N25" s="96">
        <v>10</v>
      </c>
      <c r="O25" s="96">
        <v>9</v>
      </c>
      <c r="P25" s="96">
        <v>9</v>
      </c>
      <c r="Q25" s="96">
        <v>3</v>
      </c>
      <c r="R25" s="97"/>
      <c r="S25" s="18">
        <f>IF(E25="","",SUM(G25:Q25)-(R25))</f>
        <v>102</v>
      </c>
      <c r="T25" s="305">
        <f>SUM(S23:S26)+T24</f>
        <v>415</v>
      </c>
      <c r="U25" s="306"/>
      <c r="V25" s="20">
        <f>SUM(G25:I25)</f>
        <v>31</v>
      </c>
    </row>
    <row r="26" spans="1:22" ht="17.100000000000001" customHeight="1" x14ac:dyDescent="0.3">
      <c r="A26" s="296"/>
      <c r="B26" s="299"/>
      <c r="C26" s="301"/>
      <c r="D26" s="297"/>
      <c r="E26" s="93">
        <v>20</v>
      </c>
      <c r="F26" s="98" t="s">
        <v>14</v>
      </c>
      <c r="G26" s="91">
        <v>16</v>
      </c>
      <c r="H26" s="91">
        <v>10</v>
      </c>
      <c r="I26" s="91">
        <v>6</v>
      </c>
      <c r="J26" s="91">
        <v>9</v>
      </c>
      <c r="K26" s="91">
        <v>9</v>
      </c>
      <c r="L26" s="91">
        <v>13</v>
      </c>
      <c r="M26" s="91">
        <v>9</v>
      </c>
      <c r="N26" s="91">
        <v>10</v>
      </c>
      <c r="O26" s="91">
        <v>9</v>
      </c>
      <c r="P26" s="91">
        <v>11</v>
      </c>
      <c r="Q26" s="91">
        <v>3</v>
      </c>
      <c r="R26" s="92"/>
      <c r="S26" s="21">
        <f>IF(E26="","",SUM(G26:Q26)-(R26))</f>
        <v>105</v>
      </c>
      <c r="T26" s="307"/>
      <c r="U26" s="308"/>
      <c r="V26" s="20">
        <f>SUM(G26:I26)</f>
        <v>32</v>
      </c>
    </row>
    <row r="27" spans="1:22" ht="17.100000000000001" customHeight="1" thickBot="1" x14ac:dyDescent="0.35">
      <c r="A27" s="297"/>
      <c r="B27" s="297"/>
      <c r="C27" s="302"/>
      <c r="D27" s="91"/>
      <c r="E27" s="316" t="s">
        <v>28</v>
      </c>
      <c r="F27" s="316"/>
      <c r="G27" s="91">
        <v>65</v>
      </c>
      <c r="H27" s="91">
        <v>38</v>
      </c>
      <c r="I27" s="91">
        <v>24</v>
      </c>
      <c r="J27" s="91">
        <v>36</v>
      </c>
      <c r="K27" s="91">
        <v>36</v>
      </c>
      <c r="L27" s="91">
        <v>52</v>
      </c>
      <c r="M27" s="91">
        <v>36</v>
      </c>
      <c r="N27" s="91">
        <v>39</v>
      </c>
      <c r="O27" s="91">
        <v>36</v>
      </c>
      <c r="P27" s="91">
        <v>41</v>
      </c>
      <c r="Q27" s="91">
        <v>12</v>
      </c>
      <c r="R27" s="91">
        <v>0</v>
      </c>
      <c r="S27" s="23"/>
      <c r="T27" s="309"/>
      <c r="U27" s="310"/>
      <c r="V27" s="24">
        <f>SUM(V23:V26)</f>
        <v>127</v>
      </c>
    </row>
    <row r="28" spans="1:22" ht="17.100000000000001" customHeight="1" x14ac:dyDescent="0.3">
      <c r="A28" s="295">
        <v>6</v>
      </c>
      <c r="B28" s="298">
        <v>9784</v>
      </c>
      <c r="C28" s="300" t="s">
        <v>73</v>
      </c>
      <c r="D28" s="295" t="s">
        <v>74</v>
      </c>
      <c r="E28" s="93">
        <v>9</v>
      </c>
      <c r="F28" s="94" t="s">
        <v>11</v>
      </c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90"/>
      <c r="S28" s="14">
        <f>IF(E28="","",SUM(G28:Q28)-(R28))</f>
        <v>0</v>
      </c>
      <c r="T28" s="15" t="s">
        <v>18</v>
      </c>
      <c r="U28" s="303">
        <v>9</v>
      </c>
      <c r="V28" s="16">
        <f>SUM(G28:I28)</f>
        <v>0</v>
      </c>
    </row>
    <row r="29" spans="1:22" ht="17.100000000000001" customHeight="1" x14ac:dyDescent="0.3">
      <c r="A29" s="296"/>
      <c r="B29" s="299"/>
      <c r="C29" s="301"/>
      <c r="D29" s="296"/>
      <c r="E29" s="93">
        <v>44</v>
      </c>
      <c r="F29" s="95" t="s">
        <v>12</v>
      </c>
      <c r="G29" s="96">
        <v>13</v>
      </c>
      <c r="H29" s="96">
        <v>9</v>
      </c>
      <c r="I29" s="96">
        <v>6</v>
      </c>
      <c r="J29" s="96">
        <v>9</v>
      </c>
      <c r="K29" s="96">
        <v>10</v>
      </c>
      <c r="L29" s="96">
        <v>12</v>
      </c>
      <c r="M29" s="96">
        <v>9</v>
      </c>
      <c r="N29" s="96">
        <v>9</v>
      </c>
      <c r="O29" s="96">
        <v>9</v>
      </c>
      <c r="P29" s="96">
        <v>8</v>
      </c>
      <c r="Q29" s="96">
        <v>3</v>
      </c>
      <c r="R29" s="97"/>
      <c r="S29" s="18">
        <f>IF(E29="","",SUM(G29:Q29)-(R29))</f>
        <v>97</v>
      </c>
      <c r="T29" s="19"/>
      <c r="U29" s="304"/>
      <c r="V29" s="20">
        <f>SUM(G29:I29)</f>
        <v>28</v>
      </c>
    </row>
    <row r="30" spans="1:22" ht="17.100000000000001" customHeight="1" x14ac:dyDescent="0.3">
      <c r="A30" s="296"/>
      <c r="B30" s="299"/>
      <c r="C30" s="301"/>
      <c r="D30" s="296"/>
      <c r="E30" s="93">
        <v>30</v>
      </c>
      <c r="F30" s="95" t="s">
        <v>13</v>
      </c>
      <c r="G30" s="96">
        <v>22</v>
      </c>
      <c r="H30" s="96">
        <v>10</v>
      </c>
      <c r="I30" s="96">
        <v>9</v>
      </c>
      <c r="J30" s="96">
        <v>10</v>
      </c>
      <c r="K30" s="96">
        <v>10</v>
      </c>
      <c r="L30" s="96">
        <v>13</v>
      </c>
      <c r="M30" s="96">
        <v>9</v>
      </c>
      <c r="N30" s="96">
        <v>10</v>
      </c>
      <c r="O30" s="96">
        <v>10</v>
      </c>
      <c r="P30" s="96">
        <v>9</v>
      </c>
      <c r="Q30" s="96">
        <v>3</v>
      </c>
      <c r="R30" s="97"/>
      <c r="S30" s="18">
        <f>IF(E30="","",SUM(G30:Q30)-(R30))</f>
        <v>115</v>
      </c>
      <c r="T30" s="305">
        <f>SUM(S28:S31)+T29</f>
        <v>324</v>
      </c>
      <c r="U30" s="306"/>
      <c r="V30" s="20">
        <f>SUM(G30:I30)</f>
        <v>41</v>
      </c>
    </row>
    <row r="31" spans="1:22" ht="17.100000000000001" customHeight="1" x14ac:dyDescent="0.3">
      <c r="A31" s="296"/>
      <c r="B31" s="299"/>
      <c r="C31" s="301"/>
      <c r="D31" s="297"/>
      <c r="E31" s="93">
        <v>19</v>
      </c>
      <c r="F31" s="98" t="s">
        <v>14</v>
      </c>
      <c r="G31" s="91">
        <v>20</v>
      </c>
      <c r="H31" s="91">
        <v>9</v>
      </c>
      <c r="I31" s="91">
        <v>10</v>
      </c>
      <c r="J31" s="91">
        <v>10</v>
      </c>
      <c r="K31" s="91">
        <v>10</v>
      </c>
      <c r="L31" s="91">
        <v>13</v>
      </c>
      <c r="M31" s="91">
        <v>9</v>
      </c>
      <c r="N31" s="91">
        <v>9</v>
      </c>
      <c r="O31" s="91">
        <v>10</v>
      </c>
      <c r="P31" s="91">
        <v>9</v>
      </c>
      <c r="Q31" s="91">
        <v>3</v>
      </c>
      <c r="R31" s="92"/>
      <c r="S31" s="21">
        <f>IF(E31="","",SUM(G31:Q31)-(R31))</f>
        <v>112</v>
      </c>
      <c r="T31" s="307"/>
      <c r="U31" s="308"/>
      <c r="V31" s="20">
        <f>SUM(G31:I31)</f>
        <v>39</v>
      </c>
    </row>
    <row r="32" spans="1:22" ht="17.100000000000001" customHeight="1" thickBot="1" x14ac:dyDescent="0.35">
      <c r="A32" s="297"/>
      <c r="B32" s="297"/>
      <c r="C32" s="302"/>
      <c r="D32" s="91"/>
      <c r="E32" s="316" t="s">
        <v>28</v>
      </c>
      <c r="F32" s="316"/>
      <c r="G32" s="91">
        <v>55</v>
      </c>
      <c r="H32" s="91">
        <v>28</v>
      </c>
      <c r="I32" s="91">
        <v>25</v>
      </c>
      <c r="J32" s="91">
        <v>29</v>
      </c>
      <c r="K32" s="91">
        <v>30</v>
      </c>
      <c r="L32" s="91">
        <v>38</v>
      </c>
      <c r="M32" s="91">
        <v>27</v>
      </c>
      <c r="N32" s="91">
        <v>28</v>
      </c>
      <c r="O32" s="91">
        <v>29</v>
      </c>
      <c r="P32" s="91">
        <v>26</v>
      </c>
      <c r="Q32" s="91">
        <v>9</v>
      </c>
      <c r="R32" s="91">
        <v>0</v>
      </c>
      <c r="S32" s="23"/>
      <c r="T32" s="309"/>
      <c r="U32" s="310"/>
      <c r="V32" s="24">
        <f>SUM(V28:V31)</f>
        <v>108</v>
      </c>
    </row>
    <row r="33" spans="1:22" ht="17.100000000000001" customHeight="1" x14ac:dyDescent="0.3">
      <c r="A33" s="295">
        <v>7</v>
      </c>
      <c r="B33" s="298">
        <v>9785</v>
      </c>
      <c r="C33" s="300" t="s">
        <v>73</v>
      </c>
      <c r="D33" s="295" t="s">
        <v>74</v>
      </c>
      <c r="E33" s="93">
        <v>7</v>
      </c>
      <c r="F33" s="94" t="s">
        <v>11</v>
      </c>
      <c r="G33" s="89">
        <v>16</v>
      </c>
      <c r="H33" s="89">
        <v>9</v>
      </c>
      <c r="I33" s="89"/>
      <c r="J33" s="89">
        <v>9</v>
      </c>
      <c r="K33" s="89"/>
      <c r="L33" s="89">
        <v>10</v>
      </c>
      <c r="M33" s="89">
        <v>9</v>
      </c>
      <c r="N33" s="89">
        <v>9</v>
      </c>
      <c r="O33" s="89">
        <v>9</v>
      </c>
      <c r="P33" s="89">
        <v>8</v>
      </c>
      <c r="Q33" s="89"/>
      <c r="R33" s="90"/>
      <c r="S33" s="14">
        <f>IF(E33="","",SUM(G33:Q33)-(R33))</f>
        <v>79</v>
      </c>
      <c r="T33" s="15" t="s">
        <v>18</v>
      </c>
      <c r="U33" s="303">
        <v>6</v>
      </c>
      <c r="V33" s="16">
        <f>SUM(G33:I33)</f>
        <v>25</v>
      </c>
    </row>
    <row r="34" spans="1:22" ht="16.5" customHeight="1" x14ac:dyDescent="0.3">
      <c r="A34" s="296"/>
      <c r="B34" s="299"/>
      <c r="C34" s="301"/>
      <c r="D34" s="296"/>
      <c r="E34" s="93">
        <v>37</v>
      </c>
      <c r="F34" s="95" t="s">
        <v>12</v>
      </c>
      <c r="G34" s="96">
        <v>17</v>
      </c>
      <c r="H34" s="96">
        <v>9</v>
      </c>
      <c r="I34" s="96">
        <v>6</v>
      </c>
      <c r="J34" s="96">
        <v>9</v>
      </c>
      <c r="K34" s="96">
        <v>9</v>
      </c>
      <c r="L34" s="96">
        <v>11</v>
      </c>
      <c r="M34" s="96">
        <v>8</v>
      </c>
      <c r="N34" s="96">
        <v>9</v>
      </c>
      <c r="O34" s="96">
        <v>9</v>
      </c>
      <c r="P34" s="96">
        <v>8</v>
      </c>
      <c r="Q34" s="96">
        <v>3</v>
      </c>
      <c r="R34" s="97"/>
      <c r="S34" s="18">
        <f>IF(E34="","",SUM(G34:Q34)-(R34))</f>
        <v>98</v>
      </c>
      <c r="T34" s="19"/>
      <c r="U34" s="304"/>
      <c r="V34" s="20">
        <f>SUM(G34:I34)</f>
        <v>32</v>
      </c>
    </row>
    <row r="35" spans="1:22" ht="17.100000000000001" customHeight="1" x14ac:dyDescent="0.3">
      <c r="A35" s="296"/>
      <c r="B35" s="299"/>
      <c r="C35" s="301"/>
      <c r="D35" s="296"/>
      <c r="E35" s="93">
        <v>38</v>
      </c>
      <c r="F35" s="95" t="s">
        <v>13</v>
      </c>
      <c r="G35" s="96">
        <v>14</v>
      </c>
      <c r="H35" s="96">
        <v>9</v>
      </c>
      <c r="I35" s="96">
        <v>6</v>
      </c>
      <c r="J35" s="96">
        <v>9</v>
      </c>
      <c r="K35" s="96">
        <v>10</v>
      </c>
      <c r="L35" s="96">
        <v>11</v>
      </c>
      <c r="M35" s="96">
        <v>9</v>
      </c>
      <c r="N35" s="96">
        <v>9</v>
      </c>
      <c r="O35" s="96">
        <v>9</v>
      </c>
      <c r="P35" s="96">
        <v>8</v>
      </c>
      <c r="Q35" s="96">
        <v>3</v>
      </c>
      <c r="R35" s="97"/>
      <c r="S35" s="18">
        <f>IF(E35="","",SUM(G35:Q35)-(R35))</f>
        <v>97</v>
      </c>
      <c r="T35" s="305">
        <f>SUM(S33:S36)+T34</f>
        <v>357</v>
      </c>
      <c r="U35" s="306"/>
      <c r="V35" s="20">
        <f>SUM(G35:I35)</f>
        <v>29</v>
      </c>
    </row>
    <row r="36" spans="1:22" ht="17.100000000000001" customHeight="1" x14ac:dyDescent="0.3">
      <c r="A36" s="296"/>
      <c r="B36" s="299"/>
      <c r="C36" s="301"/>
      <c r="D36" s="297"/>
      <c r="E36" s="93">
        <v>10</v>
      </c>
      <c r="F36" s="98" t="s">
        <v>14</v>
      </c>
      <c r="G36" s="91">
        <v>18</v>
      </c>
      <c r="H36" s="91"/>
      <c r="I36" s="91"/>
      <c r="J36" s="91">
        <v>9</v>
      </c>
      <c r="K36" s="91">
        <v>10</v>
      </c>
      <c r="L36" s="91">
        <v>11</v>
      </c>
      <c r="M36" s="91">
        <v>9</v>
      </c>
      <c r="N36" s="91">
        <v>9</v>
      </c>
      <c r="O36" s="91">
        <v>9</v>
      </c>
      <c r="P36" s="91">
        <v>8</v>
      </c>
      <c r="Q36" s="91"/>
      <c r="R36" s="92"/>
      <c r="S36" s="21">
        <f>IF(E36="","",SUM(G36:Q36)-(R36))</f>
        <v>83</v>
      </c>
      <c r="T36" s="307"/>
      <c r="U36" s="308"/>
      <c r="V36" s="20">
        <f>SUM(G36:I36)</f>
        <v>18</v>
      </c>
    </row>
    <row r="37" spans="1:22" ht="17.100000000000001" customHeight="1" thickBot="1" x14ac:dyDescent="0.35">
      <c r="A37" s="297"/>
      <c r="B37" s="297"/>
      <c r="C37" s="302"/>
      <c r="D37" s="91"/>
      <c r="E37" s="316" t="s">
        <v>28</v>
      </c>
      <c r="F37" s="316"/>
      <c r="G37" s="91">
        <v>65</v>
      </c>
      <c r="H37" s="91">
        <v>27</v>
      </c>
      <c r="I37" s="91">
        <v>12</v>
      </c>
      <c r="J37" s="91">
        <v>36</v>
      </c>
      <c r="K37" s="91">
        <v>29</v>
      </c>
      <c r="L37" s="91">
        <v>43</v>
      </c>
      <c r="M37" s="91">
        <v>35</v>
      </c>
      <c r="N37" s="91">
        <v>36</v>
      </c>
      <c r="O37" s="91">
        <v>36</v>
      </c>
      <c r="P37" s="91">
        <v>32</v>
      </c>
      <c r="Q37" s="91">
        <v>6</v>
      </c>
      <c r="R37" s="91">
        <v>0</v>
      </c>
      <c r="S37" s="23"/>
      <c r="T37" s="309"/>
      <c r="U37" s="310"/>
      <c r="V37" s="24">
        <f>SUM(V33:V36)</f>
        <v>104</v>
      </c>
    </row>
    <row r="38" spans="1:22" ht="17.100000000000001" customHeight="1" x14ac:dyDescent="0.3">
      <c r="A38" s="295">
        <v>8</v>
      </c>
      <c r="B38" s="298">
        <v>9787</v>
      </c>
      <c r="C38" s="300" t="s">
        <v>81</v>
      </c>
      <c r="D38" s="295" t="s">
        <v>82</v>
      </c>
      <c r="E38" s="93">
        <v>76</v>
      </c>
      <c r="F38" s="94" t="s">
        <v>11</v>
      </c>
      <c r="G38" s="89">
        <v>12</v>
      </c>
      <c r="H38" s="89"/>
      <c r="I38" s="89"/>
      <c r="J38" s="89">
        <v>9</v>
      </c>
      <c r="K38" s="89">
        <v>10</v>
      </c>
      <c r="L38" s="89">
        <v>13</v>
      </c>
      <c r="M38" s="89">
        <v>9</v>
      </c>
      <c r="N38" s="89">
        <v>9</v>
      </c>
      <c r="O38" s="89">
        <v>9</v>
      </c>
      <c r="P38" s="89">
        <v>10</v>
      </c>
      <c r="Q38" s="89"/>
      <c r="R38" s="90"/>
      <c r="S38" s="14">
        <f>IF(E38="","",SUM(G38:Q38)-(R38))</f>
        <v>81</v>
      </c>
      <c r="T38" s="15" t="s">
        <v>18</v>
      </c>
      <c r="U38" s="303">
        <v>4</v>
      </c>
      <c r="V38" s="16">
        <f>SUM(G38:I38)</f>
        <v>12</v>
      </c>
    </row>
    <row r="39" spans="1:22" ht="17.100000000000001" customHeight="1" x14ac:dyDescent="0.3">
      <c r="A39" s="296"/>
      <c r="B39" s="299"/>
      <c r="C39" s="301"/>
      <c r="D39" s="296"/>
      <c r="E39" s="93">
        <v>1</v>
      </c>
      <c r="F39" s="95" t="s">
        <v>12</v>
      </c>
      <c r="G39" s="96">
        <v>12</v>
      </c>
      <c r="H39" s="96">
        <v>12</v>
      </c>
      <c r="I39" s="96">
        <v>9</v>
      </c>
      <c r="J39" s="96">
        <v>9</v>
      </c>
      <c r="K39" s="96">
        <v>10</v>
      </c>
      <c r="L39" s="96">
        <v>13</v>
      </c>
      <c r="M39" s="96">
        <v>9</v>
      </c>
      <c r="N39" s="96">
        <v>10</v>
      </c>
      <c r="O39" s="96">
        <v>9</v>
      </c>
      <c r="P39" s="96">
        <v>12</v>
      </c>
      <c r="Q39" s="96">
        <v>3</v>
      </c>
      <c r="R39" s="97"/>
      <c r="S39" s="18">
        <f>IF(E39="","",SUM(G39:Q39)-(R39))</f>
        <v>108</v>
      </c>
      <c r="T39" s="19"/>
      <c r="U39" s="304"/>
      <c r="V39" s="20">
        <f>SUM(G39:I39)</f>
        <v>33</v>
      </c>
    </row>
    <row r="40" spans="1:22" ht="17.100000000000001" customHeight="1" x14ac:dyDescent="0.3">
      <c r="A40" s="296"/>
      <c r="B40" s="299"/>
      <c r="C40" s="301"/>
      <c r="D40" s="296"/>
      <c r="E40" s="93">
        <v>2</v>
      </c>
      <c r="F40" s="95" t="s">
        <v>13</v>
      </c>
      <c r="G40" s="96">
        <v>15</v>
      </c>
      <c r="H40" s="96">
        <v>10</v>
      </c>
      <c r="I40" s="96"/>
      <c r="J40" s="96">
        <v>9</v>
      </c>
      <c r="K40" s="96">
        <v>10</v>
      </c>
      <c r="L40" s="96">
        <v>13</v>
      </c>
      <c r="M40" s="96">
        <v>9</v>
      </c>
      <c r="N40" s="96">
        <v>9</v>
      </c>
      <c r="O40" s="96">
        <v>9</v>
      </c>
      <c r="P40" s="96">
        <v>11</v>
      </c>
      <c r="Q40" s="96"/>
      <c r="R40" s="97"/>
      <c r="S40" s="18">
        <f>IF(E40="","",SUM(G40:Q40)-(R40))</f>
        <v>95</v>
      </c>
      <c r="T40" s="305">
        <f>SUM(S38:S41)+T39</f>
        <v>393</v>
      </c>
      <c r="U40" s="306"/>
      <c r="V40" s="20">
        <f>SUM(G40:I40)</f>
        <v>25</v>
      </c>
    </row>
    <row r="41" spans="1:22" ht="17.100000000000001" customHeight="1" x14ac:dyDescent="0.3">
      <c r="A41" s="296"/>
      <c r="B41" s="299"/>
      <c r="C41" s="301"/>
      <c r="D41" s="297"/>
      <c r="E41" s="93">
        <v>3</v>
      </c>
      <c r="F41" s="98" t="s">
        <v>14</v>
      </c>
      <c r="G41" s="91">
        <v>18</v>
      </c>
      <c r="H41" s="91">
        <v>11</v>
      </c>
      <c r="I41" s="91">
        <v>8</v>
      </c>
      <c r="J41" s="91">
        <v>9</v>
      </c>
      <c r="K41" s="91">
        <v>9</v>
      </c>
      <c r="L41" s="91">
        <v>13</v>
      </c>
      <c r="M41" s="91">
        <v>9</v>
      </c>
      <c r="N41" s="91">
        <v>9</v>
      </c>
      <c r="O41" s="91">
        <v>9</v>
      </c>
      <c r="P41" s="91">
        <v>11</v>
      </c>
      <c r="Q41" s="91">
        <v>3</v>
      </c>
      <c r="R41" s="92"/>
      <c r="S41" s="21">
        <f>IF(E41="","",SUM(G41:Q41)-(R41))</f>
        <v>109</v>
      </c>
      <c r="T41" s="307"/>
      <c r="U41" s="308"/>
      <c r="V41" s="20">
        <f>SUM(G41:I41)</f>
        <v>37</v>
      </c>
    </row>
    <row r="42" spans="1:22" ht="17.100000000000001" customHeight="1" thickBot="1" x14ac:dyDescent="0.35">
      <c r="A42" s="297"/>
      <c r="B42" s="297"/>
      <c r="C42" s="302"/>
      <c r="D42" s="91"/>
      <c r="E42" s="316" t="s">
        <v>28</v>
      </c>
      <c r="F42" s="316"/>
      <c r="G42" s="91">
        <v>57</v>
      </c>
      <c r="H42" s="91">
        <v>33</v>
      </c>
      <c r="I42" s="91">
        <v>17</v>
      </c>
      <c r="J42" s="91">
        <v>36</v>
      </c>
      <c r="K42" s="91">
        <v>39</v>
      </c>
      <c r="L42" s="91">
        <v>52</v>
      </c>
      <c r="M42" s="91">
        <v>36</v>
      </c>
      <c r="N42" s="91">
        <v>37</v>
      </c>
      <c r="O42" s="91">
        <v>36</v>
      </c>
      <c r="P42" s="91">
        <v>44</v>
      </c>
      <c r="Q42" s="91">
        <v>6</v>
      </c>
      <c r="R42" s="91">
        <v>0</v>
      </c>
      <c r="S42" s="23"/>
      <c r="T42" s="309"/>
      <c r="U42" s="310"/>
      <c r="V42" s="24">
        <f>SUM(V38:V41)</f>
        <v>107</v>
      </c>
    </row>
    <row r="43" spans="1:22" ht="17.100000000000001" customHeight="1" x14ac:dyDescent="0.3">
      <c r="A43" s="295">
        <v>9</v>
      </c>
      <c r="B43" s="298">
        <v>9783</v>
      </c>
      <c r="C43" s="300" t="s">
        <v>77</v>
      </c>
      <c r="D43" s="295" t="s">
        <v>78</v>
      </c>
      <c r="E43" s="93">
        <v>30</v>
      </c>
      <c r="F43" s="94" t="s">
        <v>11</v>
      </c>
      <c r="G43" s="89">
        <v>18</v>
      </c>
      <c r="H43" s="89">
        <v>9</v>
      </c>
      <c r="I43" s="89">
        <v>6</v>
      </c>
      <c r="J43" s="89">
        <v>9</v>
      </c>
      <c r="K43" s="89">
        <v>12</v>
      </c>
      <c r="L43" s="89">
        <v>13</v>
      </c>
      <c r="M43" s="89">
        <v>9</v>
      </c>
      <c r="N43" s="89">
        <v>9</v>
      </c>
      <c r="O43" s="89">
        <v>10</v>
      </c>
      <c r="P43" s="89">
        <v>10</v>
      </c>
      <c r="Q43" s="89">
        <v>3</v>
      </c>
      <c r="R43" s="90"/>
      <c r="S43" s="14">
        <f>IF(E43="","",SUM(G43:Q43)-(R43))</f>
        <v>108</v>
      </c>
      <c r="T43" s="15" t="s">
        <v>18</v>
      </c>
      <c r="U43" s="303">
        <v>5</v>
      </c>
      <c r="V43" s="16">
        <f>SUM(G43:I43)</f>
        <v>33</v>
      </c>
    </row>
    <row r="44" spans="1:22" ht="17.100000000000001" customHeight="1" x14ac:dyDescent="0.3">
      <c r="A44" s="296"/>
      <c r="B44" s="299"/>
      <c r="C44" s="301"/>
      <c r="D44" s="296"/>
      <c r="E44" s="93">
        <v>21</v>
      </c>
      <c r="F44" s="95" t="s">
        <v>12</v>
      </c>
      <c r="G44" s="96">
        <v>13</v>
      </c>
      <c r="H44" s="96"/>
      <c r="I44" s="96">
        <v>6</v>
      </c>
      <c r="J44" s="96">
        <v>9</v>
      </c>
      <c r="K44" s="96">
        <v>13</v>
      </c>
      <c r="L44" s="96">
        <v>12</v>
      </c>
      <c r="M44" s="96">
        <v>9</v>
      </c>
      <c r="N44" s="96">
        <v>9</v>
      </c>
      <c r="O44" s="96">
        <v>9</v>
      </c>
      <c r="P44" s="96">
        <v>10</v>
      </c>
      <c r="Q44" s="96"/>
      <c r="R44" s="97"/>
      <c r="S44" s="18">
        <f>IF(E44="","",SUM(G44:Q44)-(R44))</f>
        <v>90</v>
      </c>
      <c r="T44" s="19"/>
      <c r="U44" s="304"/>
      <c r="V44" s="20">
        <f>SUM(G44:I44)</f>
        <v>19</v>
      </c>
    </row>
    <row r="45" spans="1:22" ht="17.100000000000001" customHeight="1" x14ac:dyDescent="0.3">
      <c r="A45" s="296"/>
      <c r="B45" s="299"/>
      <c r="C45" s="301"/>
      <c r="D45" s="296"/>
      <c r="E45" s="93">
        <v>6</v>
      </c>
      <c r="F45" s="95" t="s">
        <v>13</v>
      </c>
      <c r="G45" s="96">
        <v>16</v>
      </c>
      <c r="H45" s="96">
        <v>9</v>
      </c>
      <c r="I45" s="96">
        <v>6</v>
      </c>
      <c r="J45" s="96">
        <v>9</v>
      </c>
      <c r="K45" s="96">
        <v>12</v>
      </c>
      <c r="L45" s="96">
        <v>12</v>
      </c>
      <c r="M45" s="96">
        <v>9</v>
      </c>
      <c r="N45" s="96">
        <v>9</v>
      </c>
      <c r="O45" s="96">
        <v>9</v>
      </c>
      <c r="P45" s="96">
        <v>10</v>
      </c>
      <c r="Q45" s="96">
        <v>3</v>
      </c>
      <c r="R45" s="97"/>
      <c r="S45" s="18">
        <f>IF(E45="","",SUM(G45:Q45)-(R45))</f>
        <v>104</v>
      </c>
      <c r="T45" s="305">
        <f>SUM(S43:S46)+T44</f>
        <v>377</v>
      </c>
      <c r="U45" s="306"/>
      <c r="V45" s="20">
        <f>SUM(G45:I45)</f>
        <v>31</v>
      </c>
    </row>
    <row r="46" spans="1:22" ht="17.100000000000001" customHeight="1" x14ac:dyDescent="0.3">
      <c r="A46" s="296"/>
      <c r="B46" s="299"/>
      <c r="C46" s="301"/>
      <c r="D46" s="297"/>
      <c r="E46" s="93">
        <v>3</v>
      </c>
      <c r="F46" s="98" t="s">
        <v>14</v>
      </c>
      <c r="G46" s="91"/>
      <c r="H46" s="91"/>
      <c r="I46" s="91">
        <v>6</v>
      </c>
      <c r="J46" s="91">
        <v>9</v>
      </c>
      <c r="K46" s="91">
        <v>11</v>
      </c>
      <c r="L46" s="91">
        <v>12</v>
      </c>
      <c r="M46" s="91">
        <v>9</v>
      </c>
      <c r="N46" s="91">
        <v>9</v>
      </c>
      <c r="O46" s="91">
        <v>9</v>
      </c>
      <c r="P46" s="91">
        <v>10</v>
      </c>
      <c r="Q46" s="91"/>
      <c r="R46" s="92"/>
      <c r="S46" s="21">
        <f>IF(E46="","",SUM(G46:Q46)-(R46))</f>
        <v>75</v>
      </c>
      <c r="T46" s="307"/>
      <c r="U46" s="308"/>
      <c r="V46" s="20">
        <f>SUM(G46:I46)</f>
        <v>6</v>
      </c>
    </row>
    <row r="47" spans="1:22" ht="17.100000000000001" customHeight="1" thickBot="1" x14ac:dyDescent="0.35">
      <c r="A47" s="297"/>
      <c r="B47" s="297"/>
      <c r="C47" s="302"/>
      <c r="D47" s="91"/>
      <c r="E47" s="316" t="s">
        <v>28</v>
      </c>
      <c r="F47" s="316"/>
      <c r="G47" s="91">
        <v>47</v>
      </c>
      <c r="H47" s="91">
        <v>18</v>
      </c>
      <c r="I47" s="91">
        <v>24</v>
      </c>
      <c r="J47" s="91">
        <v>36</v>
      </c>
      <c r="K47" s="91">
        <v>48</v>
      </c>
      <c r="L47" s="91">
        <v>49</v>
      </c>
      <c r="M47" s="91">
        <v>36</v>
      </c>
      <c r="N47" s="91">
        <v>36</v>
      </c>
      <c r="O47" s="91">
        <v>37</v>
      </c>
      <c r="P47" s="91">
        <v>40</v>
      </c>
      <c r="Q47" s="91">
        <v>6</v>
      </c>
      <c r="R47" s="91">
        <v>0</v>
      </c>
      <c r="S47" s="23"/>
      <c r="T47" s="309"/>
      <c r="U47" s="310"/>
      <c r="V47" s="24">
        <f>SUM(V43:V46)</f>
        <v>89</v>
      </c>
    </row>
    <row r="48" spans="1:22" ht="17.100000000000001" customHeight="1" x14ac:dyDescent="0.3">
      <c r="A48" s="295">
        <v>10</v>
      </c>
      <c r="B48" s="298">
        <v>9789</v>
      </c>
      <c r="C48" s="300" t="s">
        <v>75</v>
      </c>
      <c r="D48" s="295" t="s">
        <v>76</v>
      </c>
      <c r="E48" s="93">
        <v>58</v>
      </c>
      <c r="F48" s="94" t="s">
        <v>11</v>
      </c>
      <c r="G48" s="89">
        <v>13</v>
      </c>
      <c r="H48" s="89"/>
      <c r="I48" s="89">
        <v>6</v>
      </c>
      <c r="J48" s="89">
        <v>9</v>
      </c>
      <c r="K48" s="89">
        <v>10</v>
      </c>
      <c r="L48" s="89">
        <v>12</v>
      </c>
      <c r="M48" s="89">
        <v>9</v>
      </c>
      <c r="N48" s="89">
        <v>9</v>
      </c>
      <c r="O48" s="89">
        <v>9</v>
      </c>
      <c r="P48" s="89">
        <v>9</v>
      </c>
      <c r="Q48" s="89"/>
      <c r="R48" s="90"/>
      <c r="S48" s="14">
        <f>IF(E48="","",SUM(G48:Q48)-(R48))</f>
        <v>86</v>
      </c>
      <c r="T48" s="15" t="s">
        <v>18</v>
      </c>
      <c r="U48" s="303">
        <v>8</v>
      </c>
      <c r="V48" s="16">
        <f>SUM(G48:I48)</f>
        <v>19</v>
      </c>
    </row>
    <row r="49" spans="1:22" ht="17.100000000000001" customHeight="1" x14ac:dyDescent="0.3">
      <c r="A49" s="296"/>
      <c r="B49" s="299"/>
      <c r="C49" s="301"/>
      <c r="D49" s="296"/>
      <c r="E49" s="93">
        <v>51</v>
      </c>
      <c r="F49" s="95" t="s">
        <v>12</v>
      </c>
      <c r="G49" s="96">
        <v>14</v>
      </c>
      <c r="H49" s="96">
        <v>9</v>
      </c>
      <c r="I49" s="96"/>
      <c r="J49" s="96">
        <v>9</v>
      </c>
      <c r="K49" s="96">
        <v>10</v>
      </c>
      <c r="L49" s="96">
        <v>11</v>
      </c>
      <c r="M49" s="96">
        <v>9</v>
      </c>
      <c r="N49" s="96">
        <v>9</v>
      </c>
      <c r="O49" s="96">
        <v>9</v>
      </c>
      <c r="P49" s="96">
        <v>9</v>
      </c>
      <c r="Q49" s="96"/>
      <c r="R49" s="97"/>
      <c r="S49" s="18">
        <f>IF(E49="","",SUM(G49:Q49)-(R49))</f>
        <v>89</v>
      </c>
      <c r="T49" s="19"/>
      <c r="U49" s="304"/>
      <c r="V49" s="20">
        <f>SUM(G49:I49)</f>
        <v>23</v>
      </c>
    </row>
    <row r="50" spans="1:22" ht="17.100000000000001" customHeight="1" x14ac:dyDescent="0.3">
      <c r="A50" s="296"/>
      <c r="B50" s="299"/>
      <c r="C50" s="301"/>
      <c r="D50" s="296"/>
      <c r="E50" s="93">
        <v>70</v>
      </c>
      <c r="F50" s="95" t="s">
        <v>13</v>
      </c>
      <c r="G50" s="96">
        <v>12</v>
      </c>
      <c r="H50" s="96"/>
      <c r="I50" s="96">
        <v>6</v>
      </c>
      <c r="J50" s="96">
        <v>9</v>
      </c>
      <c r="K50" s="96">
        <v>9</v>
      </c>
      <c r="L50" s="96">
        <v>12</v>
      </c>
      <c r="M50" s="96">
        <v>9</v>
      </c>
      <c r="N50" s="96">
        <v>9</v>
      </c>
      <c r="O50" s="96">
        <v>9</v>
      </c>
      <c r="P50" s="96">
        <v>11</v>
      </c>
      <c r="Q50" s="96"/>
      <c r="R50" s="97"/>
      <c r="S50" s="18">
        <f>IF(E50="","",SUM(G50:Q50)-(R50))</f>
        <v>86</v>
      </c>
      <c r="T50" s="305">
        <f>SUM(S48:S51)+T49</f>
        <v>348</v>
      </c>
      <c r="U50" s="306"/>
      <c r="V50" s="20">
        <f>SUM(G50:I50)</f>
        <v>18</v>
      </c>
    </row>
    <row r="51" spans="1:22" ht="17.100000000000001" customHeight="1" x14ac:dyDescent="0.3">
      <c r="A51" s="296"/>
      <c r="B51" s="299"/>
      <c r="C51" s="301"/>
      <c r="D51" s="297"/>
      <c r="E51" s="93">
        <v>53</v>
      </c>
      <c r="F51" s="98" t="s">
        <v>14</v>
      </c>
      <c r="G51" s="91">
        <v>15</v>
      </c>
      <c r="H51" s="91">
        <v>9</v>
      </c>
      <c r="I51" s="91">
        <v>6</v>
      </c>
      <c r="J51" s="91">
        <v>9</v>
      </c>
      <c r="K51" s="91"/>
      <c r="L51" s="91">
        <v>11</v>
      </c>
      <c r="M51" s="91">
        <v>9</v>
      </c>
      <c r="N51" s="91">
        <v>10</v>
      </c>
      <c r="O51" s="91">
        <v>9</v>
      </c>
      <c r="P51" s="91">
        <v>9</v>
      </c>
      <c r="Q51" s="91"/>
      <c r="R51" s="92"/>
      <c r="S51" s="21">
        <f>IF(E51="","",SUM(G51:Q51)-(R51))</f>
        <v>87</v>
      </c>
      <c r="T51" s="307"/>
      <c r="U51" s="308"/>
      <c r="V51" s="20">
        <f>SUM(G51:I51)</f>
        <v>30</v>
      </c>
    </row>
    <row r="52" spans="1:22" ht="17.100000000000001" customHeight="1" thickBot="1" x14ac:dyDescent="0.35">
      <c r="A52" s="297"/>
      <c r="B52" s="297"/>
      <c r="C52" s="302"/>
      <c r="D52" s="91"/>
      <c r="E52" s="316" t="s">
        <v>28</v>
      </c>
      <c r="F52" s="316"/>
      <c r="G52" s="91">
        <v>54</v>
      </c>
      <c r="H52" s="91">
        <v>18</v>
      </c>
      <c r="I52" s="91">
        <v>18</v>
      </c>
      <c r="J52" s="91">
        <v>36</v>
      </c>
      <c r="K52" s="91">
        <v>29</v>
      </c>
      <c r="L52" s="91">
        <v>46</v>
      </c>
      <c r="M52" s="91">
        <v>36</v>
      </c>
      <c r="N52" s="91">
        <v>37</v>
      </c>
      <c r="O52" s="91">
        <v>36</v>
      </c>
      <c r="P52" s="91">
        <v>38</v>
      </c>
      <c r="Q52" s="91">
        <v>0</v>
      </c>
      <c r="R52" s="91">
        <v>0</v>
      </c>
      <c r="S52" s="23"/>
      <c r="T52" s="309"/>
      <c r="U52" s="310"/>
      <c r="V52" s="24">
        <f>SUM(V48:V51)</f>
        <v>90</v>
      </c>
    </row>
    <row r="62" spans="1:22" ht="15.75" customHeight="1" x14ac:dyDescent="0.3">
      <c r="C62" s="1"/>
    </row>
  </sheetData>
  <mergeCells count="71">
    <mergeCell ref="C13:C17"/>
    <mergeCell ref="E32:F32"/>
    <mergeCell ref="E17:F17"/>
    <mergeCell ref="E7:F7"/>
    <mergeCell ref="E22:F22"/>
    <mergeCell ref="E12:F12"/>
    <mergeCell ref="A3:A7"/>
    <mergeCell ref="A8:A12"/>
    <mergeCell ref="A33:A37"/>
    <mergeCell ref="A43:A47"/>
    <mergeCell ref="A23:A27"/>
    <mergeCell ref="A48:A52"/>
    <mergeCell ref="A38:A42"/>
    <mergeCell ref="A28:A32"/>
    <mergeCell ref="E27:F27"/>
    <mergeCell ref="A13:A17"/>
    <mergeCell ref="A18:A22"/>
    <mergeCell ref="D13:D16"/>
    <mergeCell ref="D33:D36"/>
    <mergeCell ref="D28:D31"/>
    <mergeCell ref="D38:D41"/>
    <mergeCell ref="D23:D26"/>
    <mergeCell ref="D18:D21"/>
    <mergeCell ref="D43:D46"/>
    <mergeCell ref="D48:D51"/>
    <mergeCell ref="C43:C47"/>
    <mergeCell ref="C28:C32"/>
    <mergeCell ref="B48:B52"/>
    <mergeCell ref="C48:C52"/>
    <mergeCell ref="C18:C22"/>
    <mergeCell ref="C33:C37"/>
    <mergeCell ref="B38:B42"/>
    <mergeCell ref="B23:B27"/>
    <mergeCell ref="C23:C27"/>
    <mergeCell ref="B28:B32"/>
    <mergeCell ref="B43:B47"/>
    <mergeCell ref="B33:B37"/>
    <mergeCell ref="B18:B22"/>
    <mergeCell ref="T45:U47"/>
    <mergeCell ref="U48:U49"/>
    <mergeCell ref="T50:U52"/>
    <mergeCell ref="E52:F52"/>
    <mergeCell ref="E47:F47"/>
    <mergeCell ref="U23:U24"/>
    <mergeCell ref="T25:U27"/>
    <mergeCell ref="U28:U29"/>
    <mergeCell ref="T30:U32"/>
    <mergeCell ref="U33:U34"/>
    <mergeCell ref="U43:U44"/>
    <mergeCell ref="C38:C42"/>
    <mergeCell ref="T35:U37"/>
    <mergeCell ref="E42:F42"/>
    <mergeCell ref="U38:U39"/>
    <mergeCell ref="T40:U42"/>
    <mergeCell ref="E37:F37"/>
    <mergeCell ref="B1:V1"/>
    <mergeCell ref="U18:U19"/>
    <mergeCell ref="T20:U22"/>
    <mergeCell ref="U3:U4"/>
    <mergeCell ref="T5:U7"/>
    <mergeCell ref="U8:U9"/>
    <mergeCell ref="T10:U12"/>
    <mergeCell ref="U13:U14"/>
    <mergeCell ref="T15:U17"/>
    <mergeCell ref="B3:B7"/>
    <mergeCell ref="B8:B12"/>
    <mergeCell ref="B13:B17"/>
    <mergeCell ref="D3:D6"/>
    <mergeCell ref="D8:D11"/>
    <mergeCell ref="C3:C7"/>
    <mergeCell ref="C8:C12"/>
  </mergeCells>
  <phoneticPr fontId="0" type="noConversion"/>
  <printOptions gridLines="1"/>
  <pageMargins left="0.51181102362204722" right="0.15748031496062992" top="0.43307086614173229" bottom="0.27559055118110237" header="0.23622047244094491" footer="0.15748031496062992"/>
  <pageSetup paperSize="9" scale="72" fitToHeight="0" orientation="landscape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4">
    <pageSetUpPr fitToPage="1"/>
  </sheetPr>
  <dimension ref="A1:W34"/>
  <sheetViews>
    <sheetView zoomScale="90" zoomScaleNormal="90" workbookViewId="0">
      <pane ySplit="1" topLeftCell="A20" activePane="bottomLeft" state="frozenSplit"/>
      <selection activeCell="C33" sqref="C33"/>
      <selection pane="bottomLeft" sqref="A1:W35"/>
    </sheetView>
  </sheetViews>
  <sheetFormatPr defaultRowHeight="16.5" customHeight="1" x14ac:dyDescent="0.3"/>
  <cols>
    <col min="1" max="1" width="3.44140625" style="1" bestFit="1" customWidth="1"/>
    <col min="2" max="2" width="7.44140625" style="1" bestFit="1" customWidth="1"/>
    <col min="3" max="3" width="29.5546875" style="1" customWidth="1"/>
    <col min="4" max="4" width="7.6640625" style="1" customWidth="1"/>
    <col min="5" max="5" width="7.6640625" style="79" customWidth="1"/>
    <col min="6" max="6" width="7.6640625" style="58" customWidth="1"/>
    <col min="7" max="18" width="7.6640625" style="59" customWidth="1"/>
    <col min="19" max="19" width="7.6640625" style="1" customWidth="1"/>
    <col min="20" max="20" width="7.6640625" style="49" customWidth="1"/>
    <col min="21" max="21" width="7.6640625" style="80" customWidth="1"/>
    <col min="22" max="22" width="13.21875" style="1" bestFit="1" customWidth="1"/>
    <col min="23" max="23" width="5.6640625" style="1" customWidth="1"/>
    <col min="24" max="257" width="9.109375" style="1"/>
    <col min="258" max="258" width="3.44140625" style="1" bestFit="1" customWidth="1"/>
    <col min="259" max="259" width="29.5546875" style="1" customWidth="1"/>
    <col min="260" max="277" width="7.6640625" style="1" customWidth="1"/>
    <col min="278" max="278" width="14.44140625" style="1" bestFit="1" customWidth="1"/>
    <col min="279" max="279" width="5.6640625" style="1" customWidth="1"/>
    <col min="280" max="513" width="9.109375" style="1"/>
    <col min="514" max="514" width="3.44140625" style="1" bestFit="1" customWidth="1"/>
    <col min="515" max="515" width="29.5546875" style="1" customWidth="1"/>
    <col min="516" max="533" width="7.6640625" style="1" customWidth="1"/>
    <col min="534" max="534" width="14.44140625" style="1" bestFit="1" customWidth="1"/>
    <col min="535" max="535" width="5.6640625" style="1" customWidth="1"/>
    <col min="536" max="769" width="9.109375" style="1"/>
    <col min="770" max="770" width="3.44140625" style="1" bestFit="1" customWidth="1"/>
    <col min="771" max="771" width="29.5546875" style="1" customWidth="1"/>
    <col min="772" max="789" width="7.6640625" style="1" customWidth="1"/>
    <col min="790" max="790" width="14.44140625" style="1" bestFit="1" customWidth="1"/>
    <col min="791" max="791" width="5.6640625" style="1" customWidth="1"/>
    <col min="792" max="1025" width="9.109375" style="1"/>
    <col min="1026" max="1026" width="3.44140625" style="1" bestFit="1" customWidth="1"/>
    <col min="1027" max="1027" width="29.5546875" style="1" customWidth="1"/>
    <col min="1028" max="1045" width="7.6640625" style="1" customWidth="1"/>
    <col min="1046" max="1046" width="14.44140625" style="1" bestFit="1" customWidth="1"/>
    <col min="1047" max="1047" width="5.6640625" style="1" customWidth="1"/>
    <col min="1048" max="1281" width="9.109375" style="1"/>
    <col min="1282" max="1282" width="3.44140625" style="1" bestFit="1" customWidth="1"/>
    <col min="1283" max="1283" width="29.5546875" style="1" customWidth="1"/>
    <col min="1284" max="1301" width="7.6640625" style="1" customWidth="1"/>
    <col min="1302" max="1302" width="14.44140625" style="1" bestFit="1" customWidth="1"/>
    <col min="1303" max="1303" width="5.6640625" style="1" customWidth="1"/>
    <col min="1304" max="1537" width="9.109375" style="1"/>
    <col min="1538" max="1538" width="3.44140625" style="1" bestFit="1" customWidth="1"/>
    <col min="1539" max="1539" width="29.5546875" style="1" customWidth="1"/>
    <col min="1540" max="1557" width="7.6640625" style="1" customWidth="1"/>
    <col min="1558" max="1558" width="14.44140625" style="1" bestFit="1" customWidth="1"/>
    <col min="1559" max="1559" width="5.6640625" style="1" customWidth="1"/>
    <col min="1560" max="1793" width="9.109375" style="1"/>
    <col min="1794" max="1794" width="3.44140625" style="1" bestFit="1" customWidth="1"/>
    <col min="1795" max="1795" width="29.5546875" style="1" customWidth="1"/>
    <col min="1796" max="1813" width="7.6640625" style="1" customWidth="1"/>
    <col min="1814" max="1814" width="14.44140625" style="1" bestFit="1" customWidth="1"/>
    <col min="1815" max="1815" width="5.6640625" style="1" customWidth="1"/>
    <col min="1816" max="2049" width="9.109375" style="1"/>
    <col min="2050" max="2050" width="3.44140625" style="1" bestFit="1" customWidth="1"/>
    <col min="2051" max="2051" width="29.5546875" style="1" customWidth="1"/>
    <col min="2052" max="2069" width="7.6640625" style="1" customWidth="1"/>
    <col min="2070" max="2070" width="14.44140625" style="1" bestFit="1" customWidth="1"/>
    <col min="2071" max="2071" width="5.6640625" style="1" customWidth="1"/>
    <col min="2072" max="2305" width="9.109375" style="1"/>
    <col min="2306" max="2306" width="3.44140625" style="1" bestFit="1" customWidth="1"/>
    <col min="2307" max="2307" width="29.5546875" style="1" customWidth="1"/>
    <col min="2308" max="2325" width="7.6640625" style="1" customWidth="1"/>
    <col min="2326" max="2326" width="14.44140625" style="1" bestFit="1" customWidth="1"/>
    <col min="2327" max="2327" width="5.6640625" style="1" customWidth="1"/>
    <col min="2328" max="2561" width="9.109375" style="1"/>
    <col min="2562" max="2562" width="3.44140625" style="1" bestFit="1" customWidth="1"/>
    <col min="2563" max="2563" width="29.5546875" style="1" customWidth="1"/>
    <col min="2564" max="2581" width="7.6640625" style="1" customWidth="1"/>
    <col min="2582" max="2582" width="14.44140625" style="1" bestFit="1" customWidth="1"/>
    <col min="2583" max="2583" width="5.6640625" style="1" customWidth="1"/>
    <col min="2584" max="2817" width="9.109375" style="1"/>
    <col min="2818" max="2818" width="3.44140625" style="1" bestFit="1" customWidth="1"/>
    <col min="2819" max="2819" width="29.5546875" style="1" customWidth="1"/>
    <col min="2820" max="2837" width="7.6640625" style="1" customWidth="1"/>
    <col min="2838" max="2838" width="14.44140625" style="1" bestFit="1" customWidth="1"/>
    <col min="2839" max="2839" width="5.6640625" style="1" customWidth="1"/>
    <col min="2840" max="3073" width="9.109375" style="1"/>
    <col min="3074" max="3074" width="3.44140625" style="1" bestFit="1" customWidth="1"/>
    <col min="3075" max="3075" width="29.5546875" style="1" customWidth="1"/>
    <col min="3076" max="3093" width="7.6640625" style="1" customWidth="1"/>
    <col min="3094" max="3094" width="14.44140625" style="1" bestFit="1" customWidth="1"/>
    <col min="3095" max="3095" width="5.6640625" style="1" customWidth="1"/>
    <col min="3096" max="3329" width="9.109375" style="1"/>
    <col min="3330" max="3330" width="3.44140625" style="1" bestFit="1" customWidth="1"/>
    <col min="3331" max="3331" width="29.5546875" style="1" customWidth="1"/>
    <col min="3332" max="3349" width="7.6640625" style="1" customWidth="1"/>
    <col min="3350" max="3350" width="14.44140625" style="1" bestFit="1" customWidth="1"/>
    <col min="3351" max="3351" width="5.6640625" style="1" customWidth="1"/>
    <col min="3352" max="3585" width="9.109375" style="1"/>
    <col min="3586" max="3586" width="3.44140625" style="1" bestFit="1" customWidth="1"/>
    <col min="3587" max="3587" width="29.5546875" style="1" customWidth="1"/>
    <col min="3588" max="3605" width="7.6640625" style="1" customWidth="1"/>
    <col min="3606" max="3606" width="14.44140625" style="1" bestFit="1" customWidth="1"/>
    <col min="3607" max="3607" width="5.6640625" style="1" customWidth="1"/>
    <col min="3608" max="3841" width="9.109375" style="1"/>
    <col min="3842" max="3842" width="3.44140625" style="1" bestFit="1" customWidth="1"/>
    <col min="3843" max="3843" width="29.5546875" style="1" customWidth="1"/>
    <col min="3844" max="3861" width="7.6640625" style="1" customWidth="1"/>
    <col min="3862" max="3862" width="14.44140625" style="1" bestFit="1" customWidth="1"/>
    <col min="3863" max="3863" width="5.6640625" style="1" customWidth="1"/>
    <col min="3864" max="4097" width="9.109375" style="1"/>
    <col min="4098" max="4098" width="3.44140625" style="1" bestFit="1" customWidth="1"/>
    <col min="4099" max="4099" width="29.5546875" style="1" customWidth="1"/>
    <col min="4100" max="4117" width="7.6640625" style="1" customWidth="1"/>
    <col min="4118" max="4118" width="14.44140625" style="1" bestFit="1" customWidth="1"/>
    <col min="4119" max="4119" width="5.6640625" style="1" customWidth="1"/>
    <col min="4120" max="4353" width="9.109375" style="1"/>
    <col min="4354" max="4354" width="3.44140625" style="1" bestFit="1" customWidth="1"/>
    <col min="4355" max="4355" width="29.5546875" style="1" customWidth="1"/>
    <col min="4356" max="4373" width="7.6640625" style="1" customWidth="1"/>
    <col min="4374" max="4374" width="14.44140625" style="1" bestFit="1" customWidth="1"/>
    <col min="4375" max="4375" width="5.6640625" style="1" customWidth="1"/>
    <col min="4376" max="4609" width="9.109375" style="1"/>
    <col min="4610" max="4610" width="3.44140625" style="1" bestFit="1" customWidth="1"/>
    <col min="4611" max="4611" width="29.5546875" style="1" customWidth="1"/>
    <col min="4612" max="4629" width="7.6640625" style="1" customWidth="1"/>
    <col min="4630" max="4630" width="14.44140625" style="1" bestFit="1" customWidth="1"/>
    <col min="4631" max="4631" width="5.6640625" style="1" customWidth="1"/>
    <col min="4632" max="4865" width="9.109375" style="1"/>
    <col min="4866" max="4866" width="3.44140625" style="1" bestFit="1" customWidth="1"/>
    <col min="4867" max="4867" width="29.5546875" style="1" customWidth="1"/>
    <col min="4868" max="4885" width="7.6640625" style="1" customWidth="1"/>
    <col min="4886" max="4886" width="14.44140625" style="1" bestFit="1" customWidth="1"/>
    <col min="4887" max="4887" width="5.6640625" style="1" customWidth="1"/>
    <col min="4888" max="5121" width="9.109375" style="1"/>
    <col min="5122" max="5122" width="3.44140625" style="1" bestFit="1" customWidth="1"/>
    <col min="5123" max="5123" width="29.5546875" style="1" customWidth="1"/>
    <col min="5124" max="5141" width="7.6640625" style="1" customWidth="1"/>
    <col min="5142" max="5142" width="14.44140625" style="1" bestFit="1" customWidth="1"/>
    <col min="5143" max="5143" width="5.6640625" style="1" customWidth="1"/>
    <col min="5144" max="5377" width="9.109375" style="1"/>
    <col min="5378" max="5378" width="3.44140625" style="1" bestFit="1" customWidth="1"/>
    <col min="5379" max="5379" width="29.5546875" style="1" customWidth="1"/>
    <col min="5380" max="5397" width="7.6640625" style="1" customWidth="1"/>
    <col min="5398" max="5398" width="14.44140625" style="1" bestFit="1" customWidth="1"/>
    <col min="5399" max="5399" width="5.6640625" style="1" customWidth="1"/>
    <col min="5400" max="5633" width="9.109375" style="1"/>
    <col min="5634" max="5634" width="3.44140625" style="1" bestFit="1" customWidth="1"/>
    <col min="5635" max="5635" width="29.5546875" style="1" customWidth="1"/>
    <col min="5636" max="5653" width="7.6640625" style="1" customWidth="1"/>
    <col min="5654" max="5654" width="14.44140625" style="1" bestFit="1" customWidth="1"/>
    <col min="5655" max="5655" width="5.6640625" style="1" customWidth="1"/>
    <col min="5656" max="5889" width="9.109375" style="1"/>
    <col min="5890" max="5890" width="3.44140625" style="1" bestFit="1" customWidth="1"/>
    <col min="5891" max="5891" width="29.5546875" style="1" customWidth="1"/>
    <col min="5892" max="5909" width="7.6640625" style="1" customWidth="1"/>
    <col min="5910" max="5910" width="14.44140625" style="1" bestFit="1" customWidth="1"/>
    <col min="5911" max="5911" width="5.6640625" style="1" customWidth="1"/>
    <col min="5912" max="6145" width="9.109375" style="1"/>
    <col min="6146" max="6146" width="3.44140625" style="1" bestFit="1" customWidth="1"/>
    <col min="6147" max="6147" width="29.5546875" style="1" customWidth="1"/>
    <col min="6148" max="6165" width="7.6640625" style="1" customWidth="1"/>
    <col min="6166" max="6166" width="14.44140625" style="1" bestFit="1" customWidth="1"/>
    <col min="6167" max="6167" width="5.6640625" style="1" customWidth="1"/>
    <col min="6168" max="6401" width="9.109375" style="1"/>
    <col min="6402" max="6402" width="3.44140625" style="1" bestFit="1" customWidth="1"/>
    <col min="6403" max="6403" width="29.5546875" style="1" customWidth="1"/>
    <col min="6404" max="6421" width="7.6640625" style="1" customWidth="1"/>
    <col min="6422" max="6422" width="14.44140625" style="1" bestFit="1" customWidth="1"/>
    <col min="6423" max="6423" width="5.6640625" style="1" customWidth="1"/>
    <col min="6424" max="6657" width="9.109375" style="1"/>
    <col min="6658" max="6658" width="3.44140625" style="1" bestFit="1" customWidth="1"/>
    <col min="6659" max="6659" width="29.5546875" style="1" customWidth="1"/>
    <col min="6660" max="6677" width="7.6640625" style="1" customWidth="1"/>
    <col min="6678" max="6678" width="14.44140625" style="1" bestFit="1" customWidth="1"/>
    <col min="6679" max="6679" width="5.6640625" style="1" customWidth="1"/>
    <col min="6680" max="6913" width="9.109375" style="1"/>
    <col min="6914" max="6914" width="3.44140625" style="1" bestFit="1" customWidth="1"/>
    <col min="6915" max="6915" width="29.5546875" style="1" customWidth="1"/>
    <col min="6916" max="6933" width="7.6640625" style="1" customWidth="1"/>
    <col min="6934" max="6934" width="14.44140625" style="1" bestFit="1" customWidth="1"/>
    <col min="6935" max="6935" width="5.6640625" style="1" customWidth="1"/>
    <col min="6936" max="7169" width="9.109375" style="1"/>
    <col min="7170" max="7170" width="3.44140625" style="1" bestFit="1" customWidth="1"/>
    <col min="7171" max="7171" width="29.5546875" style="1" customWidth="1"/>
    <col min="7172" max="7189" width="7.6640625" style="1" customWidth="1"/>
    <col min="7190" max="7190" width="14.44140625" style="1" bestFit="1" customWidth="1"/>
    <col min="7191" max="7191" width="5.6640625" style="1" customWidth="1"/>
    <col min="7192" max="7425" width="9.109375" style="1"/>
    <col min="7426" max="7426" width="3.44140625" style="1" bestFit="1" customWidth="1"/>
    <col min="7427" max="7427" width="29.5546875" style="1" customWidth="1"/>
    <col min="7428" max="7445" width="7.6640625" style="1" customWidth="1"/>
    <col min="7446" max="7446" width="14.44140625" style="1" bestFit="1" customWidth="1"/>
    <col min="7447" max="7447" width="5.6640625" style="1" customWidth="1"/>
    <col min="7448" max="7681" width="9.109375" style="1"/>
    <col min="7682" max="7682" width="3.44140625" style="1" bestFit="1" customWidth="1"/>
    <col min="7683" max="7683" width="29.5546875" style="1" customWidth="1"/>
    <col min="7684" max="7701" width="7.6640625" style="1" customWidth="1"/>
    <col min="7702" max="7702" width="14.44140625" style="1" bestFit="1" customWidth="1"/>
    <col min="7703" max="7703" width="5.6640625" style="1" customWidth="1"/>
    <col min="7704" max="7937" width="9.109375" style="1"/>
    <col min="7938" max="7938" width="3.44140625" style="1" bestFit="1" customWidth="1"/>
    <col min="7939" max="7939" width="29.5546875" style="1" customWidth="1"/>
    <col min="7940" max="7957" width="7.6640625" style="1" customWidth="1"/>
    <col min="7958" max="7958" width="14.44140625" style="1" bestFit="1" customWidth="1"/>
    <col min="7959" max="7959" width="5.6640625" style="1" customWidth="1"/>
    <col min="7960" max="8193" width="9.109375" style="1"/>
    <col min="8194" max="8194" width="3.44140625" style="1" bestFit="1" customWidth="1"/>
    <col min="8195" max="8195" width="29.5546875" style="1" customWidth="1"/>
    <col min="8196" max="8213" width="7.6640625" style="1" customWidth="1"/>
    <col min="8214" max="8214" width="14.44140625" style="1" bestFit="1" customWidth="1"/>
    <col min="8215" max="8215" width="5.6640625" style="1" customWidth="1"/>
    <col min="8216" max="8449" width="9.109375" style="1"/>
    <col min="8450" max="8450" width="3.44140625" style="1" bestFit="1" customWidth="1"/>
    <col min="8451" max="8451" width="29.5546875" style="1" customWidth="1"/>
    <col min="8452" max="8469" width="7.6640625" style="1" customWidth="1"/>
    <col min="8470" max="8470" width="14.44140625" style="1" bestFit="1" customWidth="1"/>
    <col min="8471" max="8471" width="5.6640625" style="1" customWidth="1"/>
    <col min="8472" max="8705" width="9.109375" style="1"/>
    <col min="8706" max="8706" width="3.44140625" style="1" bestFit="1" customWidth="1"/>
    <col min="8707" max="8707" width="29.5546875" style="1" customWidth="1"/>
    <col min="8708" max="8725" width="7.6640625" style="1" customWidth="1"/>
    <col min="8726" max="8726" width="14.44140625" style="1" bestFit="1" customWidth="1"/>
    <col min="8727" max="8727" width="5.6640625" style="1" customWidth="1"/>
    <col min="8728" max="8961" width="9.109375" style="1"/>
    <col min="8962" max="8962" width="3.44140625" style="1" bestFit="1" customWidth="1"/>
    <col min="8963" max="8963" width="29.5546875" style="1" customWidth="1"/>
    <col min="8964" max="8981" width="7.6640625" style="1" customWidth="1"/>
    <col min="8982" max="8982" width="14.44140625" style="1" bestFit="1" customWidth="1"/>
    <col min="8983" max="8983" width="5.6640625" style="1" customWidth="1"/>
    <col min="8984" max="9217" width="9.109375" style="1"/>
    <col min="9218" max="9218" width="3.44140625" style="1" bestFit="1" customWidth="1"/>
    <col min="9219" max="9219" width="29.5546875" style="1" customWidth="1"/>
    <col min="9220" max="9237" width="7.6640625" style="1" customWidth="1"/>
    <col min="9238" max="9238" width="14.44140625" style="1" bestFit="1" customWidth="1"/>
    <col min="9239" max="9239" width="5.6640625" style="1" customWidth="1"/>
    <col min="9240" max="9473" width="9.109375" style="1"/>
    <col min="9474" max="9474" width="3.44140625" style="1" bestFit="1" customWidth="1"/>
    <col min="9475" max="9475" width="29.5546875" style="1" customWidth="1"/>
    <col min="9476" max="9493" width="7.6640625" style="1" customWidth="1"/>
    <col min="9494" max="9494" width="14.44140625" style="1" bestFit="1" customWidth="1"/>
    <col min="9495" max="9495" width="5.6640625" style="1" customWidth="1"/>
    <col min="9496" max="9729" width="9.109375" style="1"/>
    <col min="9730" max="9730" width="3.44140625" style="1" bestFit="1" customWidth="1"/>
    <col min="9731" max="9731" width="29.5546875" style="1" customWidth="1"/>
    <col min="9732" max="9749" width="7.6640625" style="1" customWidth="1"/>
    <col min="9750" max="9750" width="14.44140625" style="1" bestFit="1" customWidth="1"/>
    <col min="9751" max="9751" width="5.6640625" style="1" customWidth="1"/>
    <col min="9752" max="9985" width="9.109375" style="1"/>
    <col min="9986" max="9986" width="3.44140625" style="1" bestFit="1" customWidth="1"/>
    <col min="9987" max="9987" width="29.5546875" style="1" customWidth="1"/>
    <col min="9988" max="10005" width="7.6640625" style="1" customWidth="1"/>
    <col min="10006" max="10006" width="14.44140625" style="1" bestFit="1" customWidth="1"/>
    <col min="10007" max="10007" width="5.6640625" style="1" customWidth="1"/>
    <col min="10008" max="10241" width="9.109375" style="1"/>
    <col min="10242" max="10242" width="3.44140625" style="1" bestFit="1" customWidth="1"/>
    <col min="10243" max="10243" width="29.5546875" style="1" customWidth="1"/>
    <col min="10244" max="10261" width="7.6640625" style="1" customWidth="1"/>
    <col min="10262" max="10262" width="14.44140625" style="1" bestFit="1" customWidth="1"/>
    <col min="10263" max="10263" width="5.6640625" style="1" customWidth="1"/>
    <col min="10264" max="10497" width="9.109375" style="1"/>
    <col min="10498" max="10498" width="3.44140625" style="1" bestFit="1" customWidth="1"/>
    <col min="10499" max="10499" width="29.5546875" style="1" customWidth="1"/>
    <col min="10500" max="10517" width="7.6640625" style="1" customWidth="1"/>
    <col min="10518" max="10518" width="14.44140625" style="1" bestFit="1" customWidth="1"/>
    <col min="10519" max="10519" width="5.6640625" style="1" customWidth="1"/>
    <col min="10520" max="10753" width="9.109375" style="1"/>
    <col min="10754" max="10754" width="3.44140625" style="1" bestFit="1" customWidth="1"/>
    <col min="10755" max="10755" width="29.5546875" style="1" customWidth="1"/>
    <col min="10756" max="10773" width="7.6640625" style="1" customWidth="1"/>
    <col min="10774" max="10774" width="14.44140625" style="1" bestFit="1" customWidth="1"/>
    <col min="10775" max="10775" width="5.6640625" style="1" customWidth="1"/>
    <col min="10776" max="11009" width="9.109375" style="1"/>
    <col min="11010" max="11010" width="3.44140625" style="1" bestFit="1" customWidth="1"/>
    <col min="11011" max="11011" width="29.5546875" style="1" customWidth="1"/>
    <col min="11012" max="11029" width="7.6640625" style="1" customWidth="1"/>
    <col min="11030" max="11030" width="14.44140625" style="1" bestFit="1" customWidth="1"/>
    <col min="11031" max="11031" width="5.6640625" style="1" customWidth="1"/>
    <col min="11032" max="11265" width="9.109375" style="1"/>
    <col min="11266" max="11266" width="3.44140625" style="1" bestFit="1" customWidth="1"/>
    <col min="11267" max="11267" width="29.5546875" style="1" customWidth="1"/>
    <col min="11268" max="11285" width="7.6640625" style="1" customWidth="1"/>
    <col min="11286" max="11286" width="14.44140625" style="1" bestFit="1" customWidth="1"/>
    <col min="11287" max="11287" width="5.6640625" style="1" customWidth="1"/>
    <col min="11288" max="11521" width="9.109375" style="1"/>
    <col min="11522" max="11522" width="3.44140625" style="1" bestFit="1" customWidth="1"/>
    <col min="11523" max="11523" width="29.5546875" style="1" customWidth="1"/>
    <col min="11524" max="11541" width="7.6640625" style="1" customWidth="1"/>
    <col min="11542" max="11542" width="14.44140625" style="1" bestFit="1" customWidth="1"/>
    <col min="11543" max="11543" width="5.6640625" style="1" customWidth="1"/>
    <col min="11544" max="11777" width="9.109375" style="1"/>
    <col min="11778" max="11778" width="3.44140625" style="1" bestFit="1" customWidth="1"/>
    <col min="11779" max="11779" width="29.5546875" style="1" customWidth="1"/>
    <col min="11780" max="11797" width="7.6640625" style="1" customWidth="1"/>
    <col min="11798" max="11798" width="14.44140625" style="1" bestFit="1" customWidth="1"/>
    <col min="11799" max="11799" width="5.6640625" style="1" customWidth="1"/>
    <col min="11800" max="12033" width="9.109375" style="1"/>
    <col min="12034" max="12034" width="3.44140625" style="1" bestFit="1" customWidth="1"/>
    <col min="12035" max="12035" width="29.5546875" style="1" customWidth="1"/>
    <col min="12036" max="12053" width="7.6640625" style="1" customWidth="1"/>
    <col min="12054" max="12054" width="14.44140625" style="1" bestFit="1" customWidth="1"/>
    <col min="12055" max="12055" width="5.6640625" style="1" customWidth="1"/>
    <col min="12056" max="12289" width="9.109375" style="1"/>
    <col min="12290" max="12290" width="3.44140625" style="1" bestFit="1" customWidth="1"/>
    <col min="12291" max="12291" width="29.5546875" style="1" customWidth="1"/>
    <col min="12292" max="12309" width="7.6640625" style="1" customWidth="1"/>
    <col min="12310" max="12310" width="14.44140625" style="1" bestFit="1" customWidth="1"/>
    <col min="12311" max="12311" width="5.6640625" style="1" customWidth="1"/>
    <col min="12312" max="12545" width="9.109375" style="1"/>
    <col min="12546" max="12546" width="3.44140625" style="1" bestFit="1" customWidth="1"/>
    <col min="12547" max="12547" width="29.5546875" style="1" customWidth="1"/>
    <col min="12548" max="12565" width="7.6640625" style="1" customWidth="1"/>
    <col min="12566" max="12566" width="14.44140625" style="1" bestFit="1" customWidth="1"/>
    <col min="12567" max="12567" width="5.6640625" style="1" customWidth="1"/>
    <col min="12568" max="12801" width="9.109375" style="1"/>
    <col min="12802" max="12802" width="3.44140625" style="1" bestFit="1" customWidth="1"/>
    <col min="12803" max="12803" width="29.5546875" style="1" customWidth="1"/>
    <col min="12804" max="12821" width="7.6640625" style="1" customWidth="1"/>
    <col min="12822" max="12822" width="14.44140625" style="1" bestFit="1" customWidth="1"/>
    <col min="12823" max="12823" width="5.6640625" style="1" customWidth="1"/>
    <col min="12824" max="13057" width="9.109375" style="1"/>
    <col min="13058" max="13058" width="3.44140625" style="1" bestFit="1" customWidth="1"/>
    <col min="13059" max="13059" width="29.5546875" style="1" customWidth="1"/>
    <col min="13060" max="13077" width="7.6640625" style="1" customWidth="1"/>
    <col min="13078" max="13078" width="14.44140625" style="1" bestFit="1" customWidth="1"/>
    <col min="13079" max="13079" width="5.6640625" style="1" customWidth="1"/>
    <col min="13080" max="13313" width="9.109375" style="1"/>
    <col min="13314" max="13314" width="3.44140625" style="1" bestFit="1" customWidth="1"/>
    <col min="13315" max="13315" width="29.5546875" style="1" customWidth="1"/>
    <col min="13316" max="13333" width="7.6640625" style="1" customWidth="1"/>
    <col min="13334" max="13334" width="14.44140625" style="1" bestFit="1" customWidth="1"/>
    <col min="13335" max="13335" width="5.6640625" style="1" customWidth="1"/>
    <col min="13336" max="13569" width="9.109375" style="1"/>
    <col min="13570" max="13570" width="3.44140625" style="1" bestFit="1" customWidth="1"/>
    <col min="13571" max="13571" width="29.5546875" style="1" customWidth="1"/>
    <col min="13572" max="13589" width="7.6640625" style="1" customWidth="1"/>
    <col min="13590" max="13590" width="14.44140625" style="1" bestFit="1" customWidth="1"/>
    <col min="13591" max="13591" width="5.6640625" style="1" customWidth="1"/>
    <col min="13592" max="13825" width="9.109375" style="1"/>
    <col min="13826" max="13826" width="3.44140625" style="1" bestFit="1" customWidth="1"/>
    <col min="13827" max="13827" width="29.5546875" style="1" customWidth="1"/>
    <col min="13828" max="13845" width="7.6640625" style="1" customWidth="1"/>
    <col min="13846" max="13846" width="14.44140625" style="1" bestFit="1" customWidth="1"/>
    <col min="13847" max="13847" width="5.6640625" style="1" customWidth="1"/>
    <col min="13848" max="14081" width="9.109375" style="1"/>
    <col min="14082" max="14082" width="3.44140625" style="1" bestFit="1" customWidth="1"/>
    <col min="14083" max="14083" width="29.5546875" style="1" customWidth="1"/>
    <col min="14084" max="14101" width="7.6640625" style="1" customWidth="1"/>
    <col min="14102" max="14102" width="14.44140625" style="1" bestFit="1" customWidth="1"/>
    <col min="14103" max="14103" width="5.6640625" style="1" customWidth="1"/>
    <col min="14104" max="14337" width="9.109375" style="1"/>
    <col min="14338" max="14338" width="3.44140625" style="1" bestFit="1" customWidth="1"/>
    <col min="14339" max="14339" width="29.5546875" style="1" customWidth="1"/>
    <col min="14340" max="14357" width="7.6640625" style="1" customWidth="1"/>
    <col min="14358" max="14358" width="14.44140625" style="1" bestFit="1" customWidth="1"/>
    <col min="14359" max="14359" width="5.6640625" style="1" customWidth="1"/>
    <col min="14360" max="14593" width="9.109375" style="1"/>
    <col min="14594" max="14594" width="3.44140625" style="1" bestFit="1" customWidth="1"/>
    <col min="14595" max="14595" width="29.5546875" style="1" customWidth="1"/>
    <col min="14596" max="14613" width="7.6640625" style="1" customWidth="1"/>
    <col min="14614" max="14614" width="14.44140625" style="1" bestFit="1" customWidth="1"/>
    <col min="14615" max="14615" width="5.6640625" style="1" customWidth="1"/>
    <col min="14616" max="14849" width="9.109375" style="1"/>
    <col min="14850" max="14850" width="3.44140625" style="1" bestFit="1" customWidth="1"/>
    <col min="14851" max="14851" width="29.5546875" style="1" customWidth="1"/>
    <col min="14852" max="14869" width="7.6640625" style="1" customWidth="1"/>
    <col min="14870" max="14870" width="14.44140625" style="1" bestFit="1" customWidth="1"/>
    <col min="14871" max="14871" width="5.6640625" style="1" customWidth="1"/>
    <col min="14872" max="15105" width="9.109375" style="1"/>
    <col min="15106" max="15106" width="3.44140625" style="1" bestFit="1" customWidth="1"/>
    <col min="15107" max="15107" width="29.5546875" style="1" customWidth="1"/>
    <col min="15108" max="15125" width="7.6640625" style="1" customWidth="1"/>
    <col min="15126" max="15126" width="14.44140625" style="1" bestFit="1" customWidth="1"/>
    <col min="15127" max="15127" width="5.6640625" style="1" customWidth="1"/>
    <col min="15128" max="15361" width="9.109375" style="1"/>
    <col min="15362" max="15362" width="3.44140625" style="1" bestFit="1" customWidth="1"/>
    <col min="15363" max="15363" width="29.5546875" style="1" customWidth="1"/>
    <col min="15364" max="15381" width="7.6640625" style="1" customWidth="1"/>
    <col min="15382" max="15382" width="14.44140625" style="1" bestFit="1" customWidth="1"/>
    <col min="15383" max="15383" width="5.6640625" style="1" customWidth="1"/>
    <col min="15384" max="15617" width="9.109375" style="1"/>
    <col min="15618" max="15618" width="3.44140625" style="1" bestFit="1" customWidth="1"/>
    <col min="15619" max="15619" width="29.5546875" style="1" customWidth="1"/>
    <col min="15620" max="15637" width="7.6640625" style="1" customWidth="1"/>
    <col min="15638" max="15638" width="14.44140625" style="1" bestFit="1" customWidth="1"/>
    <col min="15639" max="15639" width="5.6640625" style="1" customWidth="1"/>
    <col min="15640" max="15873" width="9.109375" style="1"/>
    <col min="15874" max="15874" width="3.44140625" style="1" bestFit="1" customWidth="1"/>
    <col min="15875" max="15875" width="29.5546875" style="1" customWidth="1"/>
    <col min="15876" max="15893" width="7.6640625" style="1" customWidth="1"/>
    <col min="15894" max="15894" width="14.44140625" style="1" bestFit="1" customWidth="1"/>
    <col min="15895" max="15895" width="5.6640625" style="1" customWidth="1"/>
    <col min="15896" max="16129" width="9.109375" style="1"/>
    <col min="16130" max="16130" width="3.44140625" style="1" bestFit="1" customWidth="1"/>
    <col min="16131" max="16131" width="29.5546875" style="1" customWidth="1"/>
    <col min="16132" max="16149" width="7.6640625" style="1" customWidth="1"/>
    <col min="16150" max="16150" width="14.44140625" style="1" bestFit="1" customWidth="1"/>
    <col min="16151" max="16151" width="5.6640625" style="1" customWidth="1"/>
    <col min="16152" max="16384" width="9.109375" style="1"/>
  </cols>
  <sheetData>
    <row r="1" spans="1:23" ht="23.4" x14ac:dyDescent="0.45">
      <c r="A1" s="25"/>
      <c r="B1" s="324" t="s">
        <v>35</v>
      </c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  <c r="R1" s="324"/>
      <c r="S1" s="324"/>
      <c r="T1" s="324"/>
      <c r="U1" s="324"/>
      <c r="V1" s="324"/>
      <c r="W1" s="324"/>
    </row>
    <row r="2" spans="1:23" s="12" customFormat="1" ht="17.100000000000001" customHeight="1" thickBot="1" x14ac:dyDescent="0.4">
      <c r="A2" s="26" t="s">
        <v>29</v>
      </c>
      <c r="B2" s="26" t="s">
        <v>53</v>
      </c>
      <c r="C2" s="27" t="s">
        <v>32</v>
      </c>
      <c r="D2" s="28" t="s">
        <v>27</v>
      </c>
      <c r="E2" s="29" t="s">
        <v>0</v>
      </c>
      <c r="F2" s="29" t="s">
        <v>1</v>
      </c>
      <c r="G2" s="30" t="s">
        <v>2</v>
      </c>
      <c r="H2" s="30" t="s">
        <v>3</v>
      </c>
      <c r="I2" s="30" t="s">
        <v>4</v>
      </c>
      <c r="J2" s="30" t="s">
        <v>21</v>
      </c>
      <c r="K2" s="30" t="s">
        <v>5</v>
      </c>
      <c r="L2" s="30" t="s">
        <v>6</v>
      </c>
      <c r="M2" s="30" t="s">
        <v>7</v>
      </c>
      <c r="N2" s="30" t="s">
        <v>8</v>
      </c>
      <c r="O2" s="30" t="s">
        <v>19</v>
      </c>
      <c r="P2" s="30" t="s">
        <v>22</v>
      </c>
      <c r="Q2" s="30" t="s">
        <v>17</v>
      </c>
      <c r="R2" s="30" t="s">
        <v>9</v>
      </c>
      <c r="S2" s="30" t="s">
        <v>15</v>
      </c>
      <c r="T2" s="30" t="s">
        <v>16</v>
      </c>
      <c r="U2" s="31" t="s">
        <v>10</v>
      </c>
      <c r="V2" s="81" t="s">
        <v>59</v>
      </c>
      <c r="W2" s="33"/>
    </row>
    <row r="3" spans="1:23" ht="17.25" customHeight="1" x14ac:dyDescent="0.3">
      <c r="A3" s="320">
        <v>1</v>
      </c>
      <c r="B3" s="320">
        <v>9809</v>
      </c>
      <c r="C3" s="322" t="s">
        <v>73</v>
      </c>
      <c r="D3" s="322" t="s">
        <v>74</v>
      </c>
      <c r="E3" s="88">
        <v>105</v>
      </c>
      <c r="F3" s="34" t="s">
        <v>23</v>
      </c>
      <c r="G3" s="89">
        <v>19</v>
      </c>
      <c r="H3" s="89">
        <v>12</v>
      </c>
      <c r="I3" s="89">
        <v>10</v>
      </c>
      <c r="J3" s="89">
        <v>9</v>
      </c>
      <c r="K3" s="89">
        <v>11</v>
      </c>
      <c r="L3" s="89">
        <v>13</v>
      </c>
      <c r="M3" s="89">
        <v>9</v>
      </c>
      <c r="N3" s="89">
        <v>9</v>
      </c>
      <c r="O3" s="89">
        <v>10</v>
      </c>
      <c r="P3" s="89">
        <v>10</v>
      </c>
      <c r="Q3" s="89">
        <v>3</v>
      </c>
      <c r="R3" s="90"/>
      <c r="S3" s="35">
        <f t="shared" ref="S3:S14" si="0">IF(E3="","",SUM(G3:Q3)-(R3))</f>
        <v>115</v>
      </c>
      <c r="T3" s="326">
        <f>IF(E3="",0,(SUM(S3+S4)))</f>
        <v>224</v>
      </c>
      <c r="U3" s="331">
        <v>3</v>
      </c>
      <c r="V3" s="36">
        <f t="shared" ref="V3:V14" si="1">SUM(G3:I3)</f>
        <v>41</v>
      </c>
      <c r="W3" s="37" t="s">
        <v>30</v>
      </c>
    </row>
    <row r="4" spans="1:23" ht="17.25" customHeight="1" thickBot="1" x14ac:dyDescent="0.35">
      <c r="A4" s="321"/>
      <c r="B4" s="321"/>
      <c r="C4" s="323"/>
      <c r="D4" s="325"/>
      <c r="E4" s="88">
        <v>71</v>
      </c>
      <c r="F4" s="38" t="s">
        <v>24</v>
      </c>
      <c r="G4" s="91">
        <v>20</v>
      </c>
      <c r="H4" s="91">
        <v>9</v>
      </c>
      <c r="I4" s="91">
        <v>9</v>
      </c>
      <c r="J4" s="91">
        <v>9</v>
      </c>
      <c r="K4" s="91">
        <v>9</v>
      </c>
      <c r="L4" s="91">
        <v>13</v>
      </c>
      <c r="M4" s="91">
        <v>9</v>
      </c>
      <c r="N4" s="91">
        <v>9</v>
      </c>
      <c r="O4" s="91">
        <v>10</v>
      </c>
      <c r="P4" s="91">
        <v>9</v>
      </c>
      <c r="Q4" s="91">
        <v>3</v>
      </c>
      <c r="R4" s="92"/>
      <c r="S4" s="39">
        <f t="shared" si="0"/>
        <v>109</v>
      </c>
      <c r="T4" s="327"/>
      <c r="U4" s="332"/>
      <c r="V4" s="40">
        <f t="shared" si="1"/>
        <v>38</v>
      </c>
      <c r="W4" s="41">
        <f>SUM(V3:V4)</f>
        <v>79</v>
      </c>
    </row>
    <row r="5" spans="1:23" ht="17.25" customHeight="1" x14ac:dyDescent="0.3">
      <c r="A5" s="320">
        <v>2</v>
      </c>
      <c r="B5" s="320">
        <v>9810</v>
      </c>
      <c r="C5" s="322" t="s">
        <v>73</v>
      </c>
      <c r="D5" s="322" t="s">
        <v>74</v>
      </c>
      <c r="E5" s="88">
        <v>27</v>
      </c>
      <c r="F5" s="34" t="s">
        <v>23</v>
      </c>
      <c r="G5" s="89">
        <v>18</v>
      </c>
      <c r="H5" s="89">
        <v>10</v>
      </c>
      <c r="I5" s="89">
        <v>9</v>
      </c>
      <c r="J5" s="89">
        <v>9</v>
      </c>
      <c r="K5" s="89">
        <v>13</v>
      </c>
      <c r="L5" s="89">
        <v>12</v>
      </c>
      <c r="M5" s="89">
        <v>10</v>
      </c>
      <c r="N5" s="89">
        <v>9</v>
      </c>
      <c r="O5" s="89">
        <v>9</v>
      </c>
      <c r="P5" s="89">
        <v>9</v>
      </c>
      <c r="Q5" s="89">
        <v>3</v>
      </c>
      <c r="R5" s="90"/>
      <c r="S5" s="35">
        <f t="shared" si="0"/>
        <v>111</v>
      </c>
      <c r="T5" s="326">
        <f>IF(E5="",0,(SUM(S5+S6)))</f>
        <v>220</v>
      </c>
      <c r="U5" s="318">
        <v>4</v>
      </c>
      <c r="V5" s="36">
        <f t="shared" si="1"/>
        <v>37</v>
      </c>
      <c r="W5" s="37" t="s">
        <v>30</v>
      </c>
    </row>
    <row r="6" spans="1:23" ht="17.25" customHeight="1" thickBot="1" x14ac:dyDescent="0.35">
      <c r="A6" s="321"/>
      <c r="B6" s="321"/>
      <c r="C6" s="323"/>
      <c r="D6" s="325"/>
      <c r="E6" s="88">
        <v>59</v>
      </c>
      <c r="F6" s="38" t="s">
        <v>24</v>
      </c>
      <c r="G6" s="91">
        <v>18</v>
      </c>
      <c r="H6" s="91">
        <v>10</v>
      </c>
      <c r="I6" s="91">
        <v>9</v>
      </c>
      <c r="J6" s="91">
        <v>9</v>
      </c>
      <c r="K6" s="91">
        <v>11</v>
      </c>
      <c r="L6" s="91">
        <v>12</v>
      </c>
      <c r="M6" s="91">
        <v>9</v>
      </c>
      <c r="N6" s="91">
        <v>9</v>
      </c>
      <c r="O6" s="91">
        <v>10</v>
      </c>
      <c r="P6" s="91">
        <v>9</v>
      </c>
      <c r="Q6" s="91">
        <v>3</v>
      </c>
      <c r="R6" s="92"/>
      <c r="S6" s="39">
        <f t="shared" si="0"/>
        <v>109</v>
      </c>
      <c r="T6" s="327"/>
      <c r="U6" s="319"/>
      <c r="V6" s="40">
        <f t="shared" si="1"/>
        <v>37</v>
      </c>
      <c r="W6" s="41">
        <f>SUM(V5:V6)</f>
        <v>74</v>
      </c>
    </row>
    <row r="7" spans="1:23" ht="17.25" customHeight="1" x14ac:dyDescent="0.3">
      <c r="A7" s="320">
        <v>3</v>
      </c>
      <c r="B7" s="320">
        <v>9815</v>
      </c>
      <c r="C7" s="322" t="s">
        <v>75</v>
      </c>
      <c r="D7" s="322" t="s">
        <v>76</v>
      </c>
      <c r="E7" s="88">
        <v>15</v>
      </c>
      <c r="F7" s="34" t="s">
        <v>23</v>
      </c>
      <c r="G7" s="89"/>
      <c r="H7" s="89"/>
      <c r="I7" s="89"/>
      <c r="J7" s="89">
        <v>9</v>
      </c>
      <c r="K7" s="89">
        <v>10</v>
      </c>
      <c r="L7" s="89">
        <v>11</v>
      </c>
      <c r="M7" s="89">
        <v>8</v>
      </c>
      <c r="N7" s="89">
        <v>8</v>
      </c>
      <c r="O7" s="89">
        <v>9</v>
      </c>
      <c r="P7" s="89">
        <v>11</v>
      </c>
      <c r="Q7" s="89"/>
      <c r="R7" s="90"/>
      <c r="S7" s="35">
        <f t="shared" si="0"/>
        <v>66</v>
      </c>
      <c r="T7" s="326">
        <f>IF(E7="",0,(SUM(S7+S8)))</f>
        <v>129</v>
      </c>
      <c r="U7" s="318">
        <v>15</v>
      </c>
      <c r="V7" s="36">
        <f t="shared" si="1"/>
        <v>0</v>
      </c>
      <c r="W7" s="37" t="s">
        <v>30</v>
      </c>
    </row>
    <row r="8" spans="1:23" ht="17.25" customHeight="1" thickBot="1" x14ac:dyDescent="0.35">
      <c r="A8" s="321"/>
      <c r="B8" s="321"/>
      <c r="C8" s="323"/>
      <c r="D8" s="325"/>
      <c r="E8" s="88">
        <v>19</v>
      </c>
      <c r="F8" s="38" t="s">
        <v>24</v>
      </c>
      <c r="G8" s="91"/>
      <c r="H8" s="91"/>
      <c r="I8" s="91"/>
      <c r="J8" s="91">
        <v>8</v>
      </c>
      <c r="K8" s="91">
        <v>9</v>
      </c>
      <c r="L8" s="91">
        <v>11</v>
      </c>
      <c r="M8" s="91">
        <v>9</v>
      </c>
      <c r="N8" s="91">
        <v>8</v>
      </c>
      <c r="O8" s="91">
        <v>9</v>
      </c>
      <c r="P8" s="91">
        <v>9</v>
      </c>
      <c r="Q8" s="91"/>
      <c r="R8" s="92"/>
      <c r="S8" s="39">
        <f t="shared" si="0"/>
        <v>63</v>
      </c>
      <c r="T8" s="327"/>
      <c r="U8" s="319"/>
      <c r="V8" s="40">
        <f t="shared" si="1"/>
        <v>0</v>
      </c>
      <c r="W8" s="41">
        <f>SUM(V7:V8)</f>
        <v>0</v>
      </c>
    </row>
    <row r="9" spans="1:23" ht="17.25" customHeight="1" x14ac:dyDescent="0.3">
      <c r="A9" s="320">
        <v>4</v>
      </c>
      <c r="B9" s="320">
        <v>9816</v>
      </c>
      <c r="C9" s="322" t="s">
        <v>75</v>
      </c>
      <c r="D9" s="322" t="s">
        <v>76</v>
      </c>
      <c r="E9" s="88">
        <v>1</v>
      </c>
      <c r="F9" s="34" t="s">
        <v>23</v>
      </c>
      <c r="G9" s="89"/>
      <c r="H9" s="89"/>
      <c r="I9" s="89"/>
      <c r="J9" s="89">
        <v>7</v>
      </c>
      <c r="K9" s="89"/>
      <c r="L9" s="89">
        <v>9</v>
      </c>
      <c r="M9" s="89">
        <v>7</v>
      </c>
      <c r="N9" s="89">
        <v>6</v>
      </c>
      <c r="O9" s="89">
        <v>7</v>
      </c>
      <c r="P9" s="89">
        <v>6</v>
      </c>
      <c r="Q9" s="89"/>
      <c r="R9" s="90"/>
      <c r="S9" s="35">
        <f t="shared" si="0"/>
        <v>42</v>
      </c>
      <c r="T9" s="326">
        <f>IF(E9="",0,(SUM(S9+S10)))</f>
        <v>97</v>
      </c>
      <c r="U9" s="318">
        <v>16</v>
      </c>
      <c r="V9" s="36">
        <f t="shared" si="1"/>
        <v>0</v>
      </c>
      <c r="W9" s="37" t="s">
        <v>30</v>
      </c>
    </row>
    <row r="10" spans="1:23" ht="17.25" customHeight="1" thickBot="1" x14ac:dyDescent="0.35">
      <c r="A10" s="321"/>
      <c r="B10" s="321"/>
      <c r="C10" s="323"/>
      <c r="D10" s="325"/>
      <c r="E10" s="88">
        <v>18</v>
      </c>
      <c r="F10" s="38" t="s">
        <v>24</v>
      </c>
      <c r="G10" s="91"/>
      <c r="H10" s="91"/>
      <c r="I10" s="91"/>
      <c r="J10" s="91">
        <v>8</v>
      </c>
      <c r="K10" s="91">
        <v>9</v>
      </c>
      <c r="L10" s="91">
        <v>9</v>
      </c>
      <c r="M10" s="91">
        <v>6</v>
      </c>
      <c r="N10" s="91">
        <v>7</v>
      </c>
      <c r="O10" s="91">
        <v>7</v>
      </c>
      <c r="P10" s="91">
        <v>9</v>
      </c>
      <c r="Q10" s="91"/>
      <c r="R10" s="92"/>
      <c r="S10" s="39">
        <f t="shared" si="0"/>
        <v>55</v>
      </c>
      <c r="T10" s="327"/>
      <c r="U10" s="319"/>
      <c r="V10" s="40">
        <f t="shared" si="1"/>
        <v>0</v>
      </c>
      <c r="W10" s="41">
        <f>SUM(V9:V10)</f>
        <v>0</v>
      </c>
    </row>
    <row r="11" spans="1:23" ht="17.25" customHeight="1" x14ac:dyDescent="0.3">
      <c r="A11" s="320">
        <v>5</v>
      </c>
      <c r="B11" s="320">
        <v>9801</v>
      </c>
      <c r="C11" s="322" t="s">
        <v>60</v>
      </c>
      <c r="D11" s="322" t="s">
        <v>61</v>
      </c>
      <c r="E11" s="88">
        <v>23</v>
      </c>
      <c r="F11" s="34" t="s">
        <v>23</v>
      </c>
      <c r="G11" s="89"/>
      <c r="H11" s="89">
        <v>13</v>
      </c>
      <c r="I11" s="89">
        <v>6</v>
      </c>
      <c r="J11" s="89">
        <v>9</v>
      </c>
      <c r="K11" s="89">
        <v>10</v>
      </c>
      <c r="L11" s="89">
        <v>12</v>
      </c>
      <c r="M11" s="89">
        <v>9</v>
      </c>
      <c r="N11" s="89">
        <v>9</v>
      </c>
      <c r="O11" s="89">
        <v>9</v>
      </c>
      <c r="P11" s="89">
        <v>12</v>
      </c>
      <c r="Q11" s="89"/>
      <c r="R11" s="90"/>
      <c r="S11" s="35">
        <f t="shared" si="0"/>
        <v>89</v>
      </c>
      <c r="T11" s="326">
        <f>IF(E11="",0,(SUM(S11+S12)))</f>
        <v>183</v>
      </c>
      <c r="U11" s="318">
        <v>9</v>
      </c>
      <c r="V11" s="36">
        <f t="shared" si="1"/>
        <v>19</v>
      </c>
      <c r="W11" s="37" t="s">
        <v>30</v>
      </c>
    </row>
    <row r="12" spans="1:23" ht="17.25" customHeight="1" thickBot="1" x14ac:dyDescent="0.35">
      <c r="A12" s="321"/>
      <c r="B12" s="321"/>
      <c r="C12" s="323"/>
      <c r="D12" s="325"/>
      <c r="E12" s="88">
        <v>16</v>
      </c>
      <c r="F12" s="38" t="s">
        <v>24</v>
      </c>
      <c r="G12" s="91"/>
      <c r="H12" s="91">
        <v>15</v>
      </c>
      <c r="I12" s="91">
        <v>9</v>
      </c>
      <c r="J12" s="91">
        <v>9</v>
      </c>
      <c r="K12" s="91">
        <v>10</v>
      </c>
      <c r="L12" s="91">
        <v>12</v>
      </c>
      <c r="M12" s="91">
        <v>9</v>
      </c>
      <c r="N12" s="91">
        <v>9</v>
      </c>
      <c r="O12" s="91">
        <v>9</v>
      </c>
      <c r="P12" s="91">
        <v>12</v>
      </c>
      <c r="Q12" s="91"/>
      <c r="R12" s="92"/>
      <c r="S12" s="39">
        <f t="shared" si="0"/>
        <v>94</v>
      </c>
      <c r="T12" s="327"/>
      <c r="U12" s="319"/>
      <c r="V12" s="40">
        <f t="shared" si="1"/>
        <v>24</v>
      </c>
      <c r="W12" s="41">
        <f>SUM(V11:V12)</f>
        <v>43</v>
      </c>
    </row>
    <row r="13" spans="1:23" ht="17.25" customHeight="1" x14ac:dyDescent="0.3">
      <c r="A13" s="320">
        <v>6</v>
      </c>
      <c r="B13" s="320">
        <v>9802</v>
      </c>
      <c r="C13" s="322" t="s">
        <v>60</v>
      </c>
      <c r="D13" s="322" t="s">
        <v>61</v>
      </c>
      <c r="E13" s="88">
        <v>8</v>
      </c>
      <c r="F13" s="34" t="s">
        <v>23</v>
      </c>
      <c r="G13" s="89"/>
      <c r="H13" s="89">
        <v>14</v>
      </c>
      <c r="I13" s="89"/>
      <c r="J13" s="89">
        <v>9</v>
      </c>
      <c r="K13" s="89">
        <v>9</v>
      </c>
      <c r="L13" s="89">
        <v>13</v>
      </c>
      <c r="M13" s="89">
        <v>8</v>
      </c>
      <c r="N13" s="89">
        <v>8</v>
      </c>
      <c r="O13" s="89">
        <v>6</v>
      </c>
      <c r="P13" s="89"/>
      <c r="Q13" s="89"/>
      <c r="R13" s="90"/>
      <c r="S13" s="35">
        <f t="shared" si="0"/>
        <v>67</v>
      </c>
      <c r="T13" s="326">
        <f>IF(E13="",0,(SUM(S13+S14)))</f>
        <v>185</v>
      </c>
      <c r="U13" s="318">
        <v>8</v>
      </c>
      <c r="V13" s="36">
        <f t="shared" si="1"/>
        <v>14</v>
      </c>
      <c r="W13" s="37" t="s">
        <v>30</v>
      </c>
    </row>
    <row r="14" spans="1:23" ht="17.25" customHeight="1" thickBot="1" x14ac:dyDescent="0.35">
      <c r="A14" s="321"/>
      <c r="B14" s="321"/>
      <c r="C14" s="323"/>
      <c r="D14" s="325"/>
      <c r="E14" s="88">
        <v>11</v>
      </c>
      <c r="F14" s="38" t="s">
        <v>24</v>
      </c>
      <c r="G14" s="91">
        <v>19</v>
      </c>
      <c r="H14" s="91">
        <v>15</v>
      </c>
      <c r="I14" s="91">
        <v>9</v>
      </c>
      <c r="J14" s="91">
        <v>9</v>
      </c>
      <c r="K14" s="91">
        <v>9</v>
      </c>
      <c r="L14" s="91">
        <v>15</v>
      </c>
      <c r="M14" s="91">
        <v>9</v>
      </c>
      <c r="N14" s="91">
        <v>9</v>
      </c>
      <c r="O14" s="91">
        <v>9</v>
      </c>
      <c r="P14" s="91">
        <v>12</v>
      </c>
      <c r="Q14" s="91">
        <v>3</v>
      </c>
      <c r="R14" s="92"/>
      <c r="S14" s="39">
        <f t="shared" si="0"/>
        <v>118</v>
      </c>
      <c r="T14" s="327"/>
      <c r="U14" s="319"/>
      <c r="V14" s="40">
        <f t="shared" si="1"/>
        <v>43</v>
      </c>
      <c r="W14" s="41">
        <f>SUM(V13:V14)</f>
        <v>57</v>
      </c>
    </row>
    <row r="15" spans="1:23" ht="17.25" customHeight="1" x14ac:dyDescent="0.3">
      <c r="A15" s="320">
        <v>7</v>
      </c>
      <c r="B15" s="320">
        <v>9813</v>
      </c>
      <c r="C15" s="322" t="s">
        <v>70</v>
      </c>
      <c r="D15" s="322" t="s">
        <v>71</v>
      </c>
      <c r="E15" s="88">
        <v>1</v>
      </c>
      <c r="F15" s="34" t="s">
        <v>23</v>
      </c>
      <c r="G15" s="89"/>
      <c r="H15" s="89">
        <v>12</v>
      </c>
      <c r="I15" s="89">
        <v>7</v>
      </c>
      <c r="J15" s="89">
        <v>9</v>
      </c>
      <c r="K15" s="89">
        <v>10</v>
      </c>
      <c r="L15" s="89">
        <v>12</v>
      </c>
      <c r="M15" s="89">
        <v>9</v>
      </c>
      <c r="N15" s="89">
        <v>9</v>
      </c>
      <c r="O15" s="89">
        <v>9</v>
      </c>
      <c r="P15" s="89">
        <v>9</v>
      </c>
      <c r="Q15" s="89"/>
      <c r="R15" s="90"/>
      <c r="S15" s="35">
        <f t="shared" ref="S15:S18" si="2">IF(E15="","",SUM(G15:Q15)-(R15))</f>
        <v>86</v>
      </c>
      <c r="T15" s="326">
        <f>IF(E15="",0,(SUM(S15+S16)))</f>
        <v>194</v>
      </c>
      <c r="U15" s="318">
        <v>6</v>
      </c>
      <c r="V15" s="36">
        <f t="shared" ref="V15:V18" si="3">SUM(G15:I15)</f>
        <v>19</v>
      </c>
      <c r="W15" s="37" t="s">
        <v>30</v>
      </c>
    </row>
    <row r="16" spans="1:23" ht="17.25" customHeight="1" thickBot="1" x14ac:dyDescent="0.35">
      <c r="A16" s="321"/>
      <c r="B16" s="321"/>
      <c r="C16" s="323"/>
      <c r="D16" s="325"/>
      <c r="E16" s="88">
        <v>19</v>
      </c>
      <c r="F16" s="38" t="s">
        <v>24</v>
      </c>
      <c r="G16" s="91">
        <v>14</v>
      </c>
      <c r="H16" s="91">
        <v>13</v>
      </c>
      <c r="I16" s="91">
        <v>8</v>
      </c>
      <c r="J16" s="91">
        <v>9</v>
      </c>
      <c r="K16" s="91">
        <v>11</v>
      </c>
      <c r="L16" s="91">
        <v>13</v>
      </c>
      <c r="M16" s="91">
        <v>9</v>
      </c>
      <c r="N16" s="91">
        <v>9</v>
      </c>
      <c r="O16" s="91">
        <v>10</v>
      </c>
      <c r="P16" s="91">
        <v>9</v>
      </c>
      <c r="Q16" s="91">
        <v>3</v>
      </c>
      <c r="R16" s="92"/>
      <c r="S16" s="39">
        <f t="shared" si="2"/>
        <v>108</v>
      </c>
      <c r="T16" s="327"/>
      <c r="U16" s="319"/>
      <c r="V16" s="40">
        <f t="shared" si="3"/>
        <v>35</v>
      </c>
      <c r="W16" s="41">
        <f>SUM(V15:V16)</f>
        <v>54</v>
      </c>
    </row>
    <row r="17" spans="1:23" ht="17.25" customHeight="1" x14ac:dyDescent="0.3">
      <c r="A17" s="320">
        <v>8</v>
      </c>
      <c r="B17" s="320">
        <v>9814</v>
      </c>
      <c r="C17" s="322" t="s">
        <v>70</v>
      </c>
      <c r="D17" s="322" t="s">
        <v>71</v>
      </c>
      <c r="E17" s="88">
        <v>9</v>
      </c>
      <c r="F17" s="34" t="s">
        <v>23</v>
      </c>
      <c r="G17" s="89"/>
      <c r="H17" s="89">
        <v>13</v>
      </c>
      <c r="I17" s="89">
        <v>8</v>
      </c>
      <c r="J17" s="89">
        <v>9</v>
      </c>
      <c r="K17" s="89">
        <v>9</v>
      </c>
      <c r="L17" s="89">
        <v>12</v>
      </c>
      <c r="M17" s="89">
        <v>9</v>
      </c>
      <c r="N17" s="89">
        <v>10</v>
      </c>
      <c r="O17" s="89">
        <v>9</v>
      </c>
      <c r="P17" s="89">
        <v>9</v>
      </c>
      <c r="Q17" s="89"/>
      <c r="R17" s="90"/>
      <c r="S17" s="35">
        <f t="shared" si="2"/>
        <v>88</v>
      </c>
      <c r="T17" s="326">
        <f>IF(E17="",0,(SUM(S17+S18)))</f>
        <v>180</v>
      </c>
      <c r="U17" s="318">
        <v>10</v>
      </c>
      <c r="V17" s="36">
        <f t="shared" si="3"/>
        <v>21</v>
      </c>
      <c r="W17" s="37" t="s">
        <v>30</v>
      </c>
    </row>
    <row r="18" spans="1:23" ht="17.25" customHeight="1" thickBot="1" x14ac:dyDescent="0.35">
      <c r="A18" s="321"/>
      <c r="B18" s="321"/>
      <c r="C18" s="323"/>
      <c r="D18" s="325"/>
      <c r="E18" s="88">
        <v>12</v>
      </c>
      <c r="F18" s="38" t="s">
        <v>24</v>
      </c>
      <c r="G18" s="91"/>
      <c r="H18" s="91">
        <v>14</v>
      </c>
      <c r="I18" s="91">
        <v>8</v>
      </c>
      <c r="J18" s="91">
        <v>9</v>
      </c>
      <c r="K18" s="91">
        <v>11</v>
      </c>
      <c r="L18" s="91">
        <v>13</v>
      </c>
      <c r="M18" s="91">
        <v>9</v>
      </c>
      <c r="N18" s="91">
        <v>9</v>
      </c>
      <c r="O18" s="91">
        <v>10</v>
      </c>
      <c r="P18" s="91">
        <v>9</v>
      </c>
      <c r="Q18" s="91"/>
      <c r="R18" s="92"/>
      <c r="S18" s="39">
        <f t="shared" si="2"/>
        <v>92</v>
      </c>
      <c r="T18" s="327"/>
      <c r="U18" s="319"/>
      <c r="V18" s="40">
        <f t="shared" si="3"/>
        <v>22</v>
      </c>
      <c r="W18" s="41">
        <f>SUM(V17:V18)</f>
        <v>43</v>
      </c>
    </row>
    <row r="19" spans="1:23" ht="16.5" customHeight="1" x14ac:dyDescent="0.3">
      <c r="A19" s="320">
        <v>9</v>
      </c>
      <c r="B19" s="320">
        <v>9803</v>
      </c>
      <c r="C19" s="322" t="s">
        <v>66</v>
      </c>
      <c r="D19" s="322" t="s">
        <v>67</v>
      </c>
      <c r="E19" s="88">
        <v>59</v>
      </c>
      <c r="F19" s="34" t="s">
        <v>23</v>
      </c>
      <c r="G19" s="89">
        <v>14</v>
      </c>
      <c r="H19" s="89"/>
      <c r="I19" s="89"/>
      <c r="J19" s="89">
        <v>9</v>
      </c>
      <c r="K19" s="89">
        <v>11</v>
      </c>
      <c r="L19" s="89">
        <v>11</v>
      </c>
      <c r="M19" s="89">
        <v>9</v>
      </c>
      <c r="N19" s="89">
        <v>9</v>
      </c>
      <c r="O19" s="89">
        <v>9</v>
      </c>
      <c r="P19" s="89">
        <v>9</v>
      </c>
      <c r="Q19" s="89"/>
      <c r="R19" s="90"/>
      <c r="S19" s="35">
        <f t="shared" ref="S19:S28" si="4">IF(E19="","",SUM(G19:Q19)-(R19))</f>
        <v>81</v>
      </c>
      <c r="T19" s="326">
        <f>IF(E19="",0,(SUM(S19+S20)))</f>
        <v>187</v>
      </c>
      <c r="U19" s="318">
        <v>7</v>
      </c>
      <c r="V19" s="36">
        <f t="shared" ref="V19:V28" si="5">SUM(G19:I19)</f>
        <v>14</v>
      </c>
      <c r="W19" s="37" t="s">
        <v>30</v>
      </c>
    </row>
    <row r="20" spans="1:23" ht="16.5" customHeight="1" thickBot="1" x14ac:dyDescent="0.35">
      <c r="A20" s="321"/>
      <c r="B20" s="321"/>
      <c r="C20" s="323"/>
      <c r="D20" s="325"/>
      <c r="E20" s="88">
        <v>68</v>
      </c>
      <c r="F20" s="38" t="s">
        <v>24</v>
      </c>
      <c r="G20" s="91">
        <v>16</v>
      </c>
      <c r="H20" s="91">
        <v>11</v>
      </c>
      <c r="I20" s="91">
        <v>8</v>
      </c>
      <c r="J20" s="91">
        <v>9</v>
      </c>
      <c r="K20" s="91">
        <v>9</v>
      </c>
      <c r="L20" s="91">
        <v>12</v>
      </c>
      <c r="M20" s="91">
        <v>9</v>
      </c>
      <c r="N20" s="91">
        <v>9</v>
      </c>
      <c r="O20" s="91">
        <v>9</v>
      </c>
      <c r="P20" s="91">
        <v>11</v>
      </c>
      <c r="Q20" s="91">
        <v>3</v>
      </c>
      <c r="R20" s="92"/>
      <c r="S20" s="39">
        <f t="shared" si="4"/>
        <v>106</v>
      </c>
      <c r="T20" s="327"/>
      <c r="U20" s="319"/>
      <c r="V20" s="40">
        <f t="shared" si="5"/>
        <v>35</v>
      </c>
      <c r="W20" s="41">
        <f>SUM(V19:V20)</f>
        <v>49</v>
      </c>
    </row>
    <row r="21" spans="1:23" ht="16.5" customHeight="1" x14ac:dyDescent="0.3">
      <c r="A21" s="320">
        <v>10</v>
      </c>
      <c r="B21" s="320">
        <v>9804</v>
      </c>
      <c r="C21" s="322" t="s">
        <v>66</v>
      </c>
      <c r="D21" s="322" t="s">
        <v>67</v>
      </c>
      <c r="E21" s="88">
        <v>84</v>
      </c>
      <c r="F21" s="34" t="s">
        <v>23</v>
      </c>
      <c r="G21" s="89">
        <v>15</v>
      </c>
      <c r="H21" s="89">
        <v>11</v>
      </c>
      <c r="I21" s="89">
        <v>7</v>
      </c>
      <c r="J21" s="89">
        <v>9</v>
      </c>
      <c r="K21" s="89">
        <v>9</v>
      </c>
      <c r="L21" s="89">
        <v>12</v>
      </c>
      <c r="M21" s="89">
        <v>9</v>
      </c>
      <c r="N21" s="89">
        <v>9</v>
      </c>
      <c r="O21" s="89">
        <v>9</v>
      </c>
      <c r="P21" s="89">
        <v>10</v>
      </c>
      <c r="Q21" s="89">
        <v>3</v>
      </c>
      <c r="R21" s="90"/>
      <c r="S21" s="35">
        <f t="shared" si="4"/>
        <v>103</v>
      </c>
      <c r="T21" s="326">
        <f>IF(E21="",0,(SUM(S21+S22)))</f>
        <v>214</v>
      </c>
      <c r="U21" s="318">
        <v>5</v>
      </c>
      <c r="V21" s="36">
        <f t="shared" si="5"/>
        <v>33</v>
      </c>
      <c r="W21" s="37" t="s">
        <v>30</v>
      </c>
    </row>
    <row r="22" spans="1:23" ht="16.5" customHeight="1" thickBot="1" x14ac:dyDescent="0.35">
      <c r="A22" s="321"/>
      <c r="B22" s="321"/>
      <c r="C22" s="323"/>
      <c r="D22" s="325"/>
      <c r="E22" s="88">
        <v>199</v>
      </c>
      <c r="F22" s="38" t="s">
        <v>24</v>
      </c>
      <c r="G22" s="91">
        <v>18</v>
      </c>
      <c r="H22" s="91">
        <v>11</v>
      </c>
      <c r="I22" s="91">
        <v>7</v>
      </c>
      <c r="J22" s="91">
        <v>9</v>
      </c>
      <c r="K22" s="91">
        <v>11</v>
      </c>
      <c r="L22" s="91">
        <v>13</v>
      </c>
      <c r="M22" s="91">
        <v>9</v>
      </c>
      <c r="N22" s="91">
        <v>10</v>
      </c>
      <c r="O22" s="91">
        <v>9</v>
      </c>
      <c r="P22" s="91">
        <v>11</v>
      </c>
      <c r="Q22" s="91">
        <v>3</v>
      </c>
      <c r="R22" s="92"/>
      <c r="S22" s="39">
        <f t="shared" si="4"/>
        <v>111</v>
      </c>
      <c r="T22" s="327"/>
      <c r="U22" s="319"/>
      <c r="V22" s="40">
        <f t="shared" si="5"/>
        <v>36</v>
      </c>
      <c r="W22" s="41">
        <f>SUM(V21:V22)</f>
        <v>69</v>
      </c>
    </row>
    <row r="23" spans="1:23" ht="16.5" customHeight="1" x14ac:dyDescent="0.3">
      <c r="A23" s="320">
        <v>11</v>
      </c>
      <c r="B23" s="320">
        <v>9807</v>
      </c>
      <c r="C23" s="322" t="s">
        <v>77</v>
      </c>
      <c r="D23" s="322" t="s">
        <v>78</v>
      </c>
      <c r="E23" s="88">
        <v>10</v>
      </c>
      <c r="F23" s="34" t="s">
        <v>23</v>
      </c>
      <c r="G23" s="89">
        <v>14</v>
      </c>
      <c r="H23" s="89">
        <v>9</v>
      </c>
      <c r="I23" s="89">
        <v>6</v>
      </c>
      <c r="J23" s="89">
        <v>9</v>
      </c>
      <c r="K23" s="89">
        <v>10</v>
      </c>
      <c r="L23" s="89">
        <v>12</v>
      </c>
      <c r="M23" s="89">
        <v>9</v>
      </c>
      <c r="N23" s="89">
        <v>10</v>
      </c>
      <c r="O23" s="89">
        <v>9</v>
      </c>
      <c r="P23" s="89">
        <v>9</v>
      </c>
      <c r="Q23" s="89">
        <v>3</v>
      </c>
      <c r="R23" s="90"/>
      <c r="S23" s="35">
        <f t="shared" si="4"/>
        <v>100</v>
      </c>
      <c r="T23" s="326">
        <f>IF(E23="",0,(SUM(S23+S24)))</f>
        <v>169</v>
      </c>
      <c r="U23" s="318">
        <v>14</v>
      </c>
      <c r="V23" s="36">
        <f t="shared" si="5"/>
        <v>29</v>
      </c>
      <c r="W23" s="37" t="s">
        <v>30</v>
      </c>
    </row>
    <row r="24" spans="1:23" ht="16.5" customHeight="1" thickBot="1" x14ac:dyDescent="0.35">
      <c r="A24" s="321"/>
      <c r="B24" s="321"/>
      <c r="C24" s="323"/>
      <c r="D24" s="325"/>
      <c r="E24" s="88">
        <v>29</v>
      </c>
      <c r="F24" s="38" t="s">
        <v>24</v>
      </c>
      <c r="G24" s="91">
        <v>12</v>
      </c>
      <c r="H24" s="91"/>
      <c r="I24" s="91"/>
      <c r="J24" s="91">
        <v>9</v>
      </c>
      <c r="K24" s="91"/>
      <c r="L24" s="91">
        <v>12</v>
      </c>
      <c r="M24" s="91">
        <v>9</v>
      </c>
      <c r="N24" s="91">
        <v>9</v>
      </c>
      <c r="O24" s="91">
        <v>9</v>
      </c>
      <c r="P24" s="91">
        <v>9</v>
      </c>
      <c r="Q24" s="91"/>
      <c r="R24" s="92"/>
      <c r="S24" s="39">
        <f t="shared" si="4"/>
        <v>69</v>
      </c>
      <c r="T24" s="327"/>
      <c r="U24" s="319"/>
      <c r="V24" s="40">
        <f t="shared" si="5"/>
        <v>12</v>
      </c>
      <c r="W24" s="41">
        <f>SUM(V23:V24)</f>
        <v>41</v>
      </c>
    </row>
    <row r="25" spans="1:23" ht="16.5" customHeight="1" x14ac:dyDescent="0.3">
      <c r="A25" s="320">
        <v>12</v>
      </c>
      <c r="B25" s="320">
        <v>9808</v>
      </c>
      <c r="C25" s="322" t="s">
        <v>77</v>
      </c>
      <c r="D25" s="322" t="s">
        <v>78</v>
      </c>
      <c r="E25" s="88">
        <v>8</v>
      </c>
      <c r="F25" s="34" t="s">
        <v>23</v>
      </c>
      <c r="G25" s="89">
        <v>18</v>
      </c>
      <c r="H25" s="89">
        <v>10</v>
      </c>
      <c r="I25" s="89"/>
      <c r="J25" s="89">
        <v>9</v>
      </c>
      <c r="K25" s="89"/>
      <c r="L25" s="89">
        <v>13</v>
      </c>
      <c r="M25" s="89">
        <v>9</v>
      </c>
      <c r="N25" s="89">
        <v>9</v>
      </c>
      <c r="O25" s="89">
        <v>9</v>
      </c>
      <c r="P25" s="89">
        <v>10</v>
      </c>
      <c r="Q25" s="89"/>
      <c r="R25" s="90"/>
      <c r="S25" s="35">
        <f t="shared" si="4"/>
        <v>87</v>
      </c>
      <c r="T25" s="326">
        <f>IF(E25="",0,(SUM(S25+S26)))</f>
        <v>173</v>
      </c>
      <c r="U25" s="318">
        <v>13</v>
      </c>
      <c r="V25" s="36">
        <f t="shared" si="5"/>
        <v>28</v>
      </c>
      <c r="W25" s="37" t="s">
        <v>30</v>
      </c>
    </row>
    <row r="26" spans="1:23" ht="16.5" customHeight="1" thickBot="1" x14ac:dyDescent="0.35">
      <c r="A26" s="321"/>
      <c r="B26" s="321"/>
      <c r="C26" s="323"/>
      <c r="D26" s="325"/>
      <c r="E26" s="88">
        <v>28</v>
      </c>
      <c r="F26" s="38" t="s">
        <v>24</v>
      </c>
      <c r="G26" s="91">
        <v>17</v>
      </c>
      <c r="H26" s="91">
        <v>10</v>
      </c>
      <c r="I26" s="91"/>
      <c r="J26" s="91">
        <v>9</v>
      </c>
      <c r="K26" s="91"/>
      <c r="L26" s="91">
        <v>13</v>
      </c>
      <c r="M26" s="91">
        <v>9</v>
      </c>
      <c r="N26" s="91">
        <v>9</v>
      </c>
      <c r="O26" s="91">
        <v>9</v>
      </c>
      <c r="P26" s="91">
        <v>10</v>
      </c>
      <c r="Q26" s="91"/>
      <c r="R26" s="92"/>
      <c r="S26" s="39">
        <f t="shared" si="4"/>
        <v>86</v>
      </c>
      <c r="T26" s="327"/>
      <c r="U26" s="319"/>
      <c r="V26" s="40">
        <f t="shared" si="5"/>
        <v>27</v>
      </c>
      <c r="W26" s="41">
        <f>SUM(V25:V26)</f>
        <v>55</v>
      </c>
    </row>
    <row r="27" spans="1:23" ht="16.5" customHeight="1" x14ac:dyDescent="0.3">
      <c r="A27" s="320">
        <v>13</v>
      </c>
      <c r="B27" s="320">
        <v>9805</v>
      </c>
      <c r="C27" s="322" t="s">
        <v>79</v>
      </c>
      <c r="D27" s="322" t="s">
        <v>80</v>
      </c>
      <c r="E27" s="88">
        <v>31</v>
      </c>
      <c r="F27" s="34" t="s">
        <v>23</v>
      </c>
      <c r="G27" s="89">
        <v>16</v>
      </c>
      <c r="H27" s="89">
        <v>9</v>
      </c>
      <c r="I27" s="89">
        <v>6</v>
      </c>
      <c r="J27" s="89">
        <v>9</v>
      </c>
      <c r="K27" s="89"/>
      <c r="L27" s="89">
        <v>11</v>
      </c>
      <c r="M27" s="89">
        <v>9</v>
      </c>
      <c r="N27" s="89">
        <v>9</v>
      </c>
      <c r="O27" s="89">
        <v>9</v>
      </c>
      <c r="P27" s="89">
        <v>10</v>
      </c>
      <c r="Q27" s="89"/>
      <c r="R27" s="90"/>
      <c r="S27" s="35">
        <f t="shared" si="4"/>
        <v>88</v>
      </c>
      <c r="T27" s="326">
        <f>IF(E27="",0,(SUM(S27+S28)))</f>
        <v>177</v>
      </c>
      <c r="U27" s="318">
        <v>11</v>
      </c>
      <c r="V27" s="36">
        <f t="shared" si="5"/>
        <v>31</v>
      </c>
      <c r="W27" s="37" t="s">
        <v>30</v>
      </c>
    </row>
    <row r="28" spans="1:23" ht="16.5" customHeight="1" thickBot="1" x14ac:dyDescent="0.35">
      <c r="A28" s="321"/>
      <c r="B28" s="321"/>
      <c r="C28" s="323"/>
      <c r="D28" s="325"/>
      <c r="E28" s="88">
        <v>41</v>
      </c>
      <c r="F28" s="38" t="s">
        <v>24</v>
      </c>
      <c r="G28" s="91">
        <v>15</v>
      </c>
      <c r="H28" s="91">
        <v>10</v>
      </c>
      <c r="I28" s="91">
        <v>6</v>
      </c>
      <c r="J28" s="91">
        <v>9</v>
      </c>
      <c r="K28" s="91"/>
      <c r="L28" s="91">
        <v>12</v>
      </c>
      <c r="M28" s="91">
        <v>9</v>
      </c>
      <c r="N28" s="91">
        <v>9</v>
      </c>
      <c r="O28" s="91">
        <v>10</v>
      </c>
      <c r="P28" s="91">
        <v>9</v>
      </c>
      <c r="Q28" s="91"/>
      <c r="R28" s="92"/>
      <c r="S28" s="39">
        <f t="shared" si="4"/>
        <v>89</v>
      </c>
      <c r="T28" s="327"/>
      <c r="U28" s="319"/>
      <c r="V28" s="40">
        <f t="shared" si="5"/>
        <v>31</v>
      </c>
      <c r="W28" s="41">
        <f>SUM(V27:V28)</f>
        <v>62</v>
      </c>
    </row>
    <row r="29" spans="1:23" ht="16.5" customHeight="1" x14ac:dyDescent="0.3">
      <c r="A29" s="320">
        <v>14</v>
      </c>
      <c r="B29" s="320">
        <v>9806</v>
      </c>
      <c r="C29" s="322" t="s">
        <v>79</v>
      </c>
      <c r="D29" s="322" t="s">
        <v>80</v>
      </c>
      <c r="E29" s="88">
        <v>32</v>
      </c>
      <c r="F29" s="34" t="s">
        <v>23</v>
      </c>
      <c r="G29" s="89">
        <v>16</v>
      </c>
      <c r="H29" s="89">
        <v>11</v>
      </c>
      <c r="I29" s="89">
        <v>6</v>
      </c>
      <c r="J29" s="89">
        <v>9</v>
      </c>
      <c r="K29" s="89"/>
      <c r="L29" s="89">
        <v>11</v>
      </c>
      <c r="M29" s="89">
        <v>10</v>
      </c>
      <c r="N29" s="89">
        <v>10</v>
      </c>
      <c r="O29" s="89">
        <v>9</v>
      </c>
      <c r="P29" s="89">
        <v>9</v>
      </c>
      <c r="Q29" s="89"/>
      <c r="R29" s="90"/>
      <c r="S29" s="35">
        <f t="shared" ref="S29:S34" si="6">IF(E29="","",SUM(G29:Q29)-(R29))</f>
        <v>91</v>
      </c>
      <c r="T29" s="326">
        <f>IF(E29="",0,(SUM(S29+S30)))</f>
        <v>175</v>
      </c>
      <c r="U29" s="318">
        <v>12</v>
      </c>
      <c r="V29" s="36">
        <f t="shared" ref="V29:V34" si="7">SUM(G29:I29)</f>
        <v>33</v>
      </c>
      <c r="W29" s="37" t="s">
        <v>30</v>
      </c>
    </row>
    <row r="30" spans="1:23" ht="16.5" customHeight="1" thickBot="1" x14ac:dyDescent="0.35">
      <c r="A30" s="321"/>
      <c r="B30" s="321"/>
      <c r="C30" s="323"/>
      <c r="D30" s="325"/>
      <c r="E30" s="88">
        <v>41</v>
      </c>
      <c r="F30" s="38" t="s">
        <v>24</v>
      </c>
      <c r="G30" s="91">
        <v>13</v>
      </c>
      <c r="H30" s="91">
        <v>9</v>
      </c>
      <c r="I30" s="91">
        <v>6</v>
      </c>
      <c r="J30" s="91">
        <v>9</v>
      </c>
      <c r="K30" s="91"/>
      <c r="L30" s="91">
        <v>11</v>
      </c>
      <c r="M30" s="91">
        <v>9</v>
      </c>
      <c r="N30" s="91">
        <v>9</v>
      </c>
      <c r="O30" s="91">
        <v>9</v>
      </c>
      <c r="P30" s="91">
        <v>9</v>
      </c>
      <c r="Q30" s="91"/>
      <c r="R30" s="92"/>
      <c r="S30" s="39">
        <f t="shared" si="6"/>
        <v>84</v>
      </c>
      <c r="T30" s="327"/>
      <c r="U30" s="319"/>
      <c r="V30" s="40">
        <f t="shared" si="7"/>
        <v>28</v>
      </c>
      <c r="W30" s="41">
        <f>SUM(V29:V30)</f>
        <v>61</v>
      </c>
    </row>
    <row r="31" spans="1:23" ht="16.5" customHeight="1" x14ac:dyDescent="0.3">
      <c r="A31" s="320">
        <v>15</v>
      </c>
      <c r="B31" s="320">
        <v>9811</v>
      </c>
      <c r="C31" s="322" t="s">
        <v>81</v>
      </c>
      <c r="D31" s="322" t="s">
        <v>82</v>
      </c>
      <c r="E31" s="88">
        <v>33</v>
      </c>
      <c r="F31" s="34" t="s">
        <v>23</v>
      </c>
      <c r="G31" s="89">
        <v>21</v>
      </c>
      <c r="H31" s="89">
        <v>14</v>
      </c>
      <c r="I31" s="89">
        <v>6</v>
      </c>
      <c r="J31" s="89">
        <v>9</v>
      </c>
      <c r="K31" s="89">
        <v>13</v>
      </c>
      <c r="L31" s="89">
        <v>15</v>
      </c>
      <c r="M31" s="89">
        <v>9</v>
      </c>
      <c r="N31" s="89">
        <v>9</v>
      </c>
      <c r="O31" s="89">
        <v>9</v>
      </c>
      <c r="P31" s="89">
        <v>12</v>
      </c>
      <c r="Q31" s="89">
        <v>3</v>
      </c>
      <c r="R31" s="90"/>
      <c r="S31" s="35">
        <f t="shared" si="6"/>
        <v>120</v>
      </c>
      <c r="T31" s="326">
        <f>IF(E31="",0,(SUM(S31+S32)))</f>
        <v>238</v>
      </c>
      <c r="U31" s="331">
        <v>2</v>
      </c>
      <c r="V31" s="36">
        <f t="shared" si="7"/>
        <v>41</v>
      </c>
      <c r="W31" s="37" t="s">
        <v>30</v>
      </c>
    </row>
    <row r="32" spans="1:23" ht="16.5" customHeight="1" thickBot="1" x14ac:dyDescent="0.35">
      <c r="A32" s="321"/>
      <c r="B32" s="321"/>
      <c r="C32" s="323"/>
      <c r="D32" s="325"/>
      <c r="E32" s="88">
        <v>32</v>
      </c>
      <c r="F32" s="38" t="s">
        <v>24</v>
      </c>
      <c r="G32" s="91">
        <v>21</v>
      </c>
      <c r="H32" s="91">
        <v>13</v>
      </c>
      <c r="I32" s="91">
        <v>8</v>
      </c>
      <c r="J32" s="91">
        <v>9</v>
      </c>
      <c r="K32" s="91">
        <v>10</v>
      </c>
      <c r="L32" s="91">
        <v>15</v>
      </c>
      <c r="M32" s="91">
        <v>9</v>
      </c>
      <c r="N32" s="91">
        <v>9</v>
      </c>
      <c r="O32" s="91">
        <v>9</v>
      </c>
      <c r="P32" s="91">
        <v>12</v>
      </c>
      <c r="Q32" s="91">
        <v>3</v>
      </c>
      <c r="R32" s="92"/>
      <c r="S32" s="39">
        <f t="shared" si="6"/>
        <v>118</v>
      </c>
      <c r="T32" s="327"/>
      <c r="U32" s="332"/>
      <c r="V32" s="40">
        <f t="shared" si="7"/>
        <v>42</v>
      </c>
      <c r="W32" s="41">
        <f>SUM(V31:V32)</f>
        <v>83</v>
      </c>
    </row>
    <row r="33" spans="1:23" ht="16.5" customHeight="1" x14ac:dyDescent="0.3">
      <c r="A33" s="320">
        <v>16</v>
      </c>
      <c r="B33" s="320">
        <v>9812</v>
      </c>
      <c r="C33" s="322" t="s">
        <v>81</v>
      </c>
      <c r="D33" s="322" t="s">
        <v>82</v>
      </c>
      <c r="E33" s="88">
        <v>70</v>
      </c>
      <c r="F33" s="34" t="s">
        <v>23</v>
      </c>
      <c r="G33" s="89">
        <v>23</v>
      </c>
      <c r="H33" s="89">
        <v>13</v>
      </c>
      <c r="I33" s="89">
        <v>7</v>
      </c>
      <c r="J33" s="89">
        <v>9</v>
      </c>
      <c r="K33" s="89">
        <v>14</v>
      </c>
      <c r="L33" s="89">
        <v>15</v>
      </c>
      <c r="M33" s="89">
        <v>9</v>
      </c>
      <c r="N33" s="89">
        <v>9</v>
      </c>
      <c r="O33" s="89">
        <v>9</v>
      </c>
      <c r="P33" s="89">
        <v>12</v>
      </c>
      <c r="Q33" s="89">
        <v>6</v>
      </c>
      <c r="R33" s="90"/>
      <c r="S33" s="35">
        <f t="shared" si="6"/>
        <v>126</v>
      </c>
      <c r="T33" s="326">
        <f>IF(E33="",0,(SUM(S33+S34)))</f>
        <v>248</v>
      </c>
      <c r="U33" s="331">
        <v>1</v>
      </c>
      <c r="V33" s="36">
        <f t="shared" si="7"/>
        <v>43</v>
      </c>
      <c r="W33" s="37" t="s">
        <v>30</v>
      </c>
    </row>
    <row r="34" spans="1:23" ht="16.5" customHeight="1" thickBot="1" x14ac:dyDescent="0.35">
      <c r="A34" s="321"/>
      <c r="B34" s="321"/>
      <c r="C34" s="323"/>
      <c r="D34" s="325"/>
      <c r="E34" s="88">
        <v>57</v>
      </c>
      <c r="F34" s="38" t="s">
        <v>24</v>
      </c>
      <c r="G34" s="91">
        <v>22</v>
      </c>
      <c r="H34" s="91">
        <v>13</v>
      </c>
      <c r="I34" s="91">
        <v>8</v>
      </c>
      <c r="J34" s="91">
        <v>9</v>
      </c>
      <c r="K34" s="91">
        <v>10</v>
      </c>
      <c r="L34" s="91">
        <v>15</v>
      </c>
      <c r="M34" s="91">
        <v>9</v>
      </c>
      <c r="N34" s="91">
        <v>9</v>
      </c>
      <c r="O34" s="91">
        <v>9</v>
      </c>
      <c r="P34" s="91">
        <v>12</v>
      </c>
      <c r="Q34" s="91">
        <v>6</v>
      </c>
      <c r="R34" s="92"/>
      <c r="S34" s="39">
        <f t="shared" si="6"/>
        <v>122</v>
      </c>
      <c r="T34" s="327"/>
      <c r="U34" s="332"/>
      <c r="V34" s="40">
        <f t="shared" si="7"/>
        <v>43</v>
      </c>
      <c r="W34" s="41">
        <f>SUM(V33:V34)</f>
        <v>86</v>
      </c>
    </row>
  </sheetData>
  <mergeCells count="97">
    <mergeCell ref="U29:U30"/>
    <mergeCell ref="T31:T32"/>
    <mergeCell ref="U31:U32"/>
    <mergeCell ref="T33:T34"/>
    <mergeCell ref="U33:U34"/>
    <mergeCell ref="B33:B34"/>
    <mergeCell ref="C33:C34"/>
    <mergeCell ref="D33:D34"/>
    <mergeCell ref="D29:D30"/>
    <mergeCell ref="T29:T30"/>
    <mergeCell ref="A33:A34"/>
    <mergeCell ref="A15:A16"/>
    <mergeCell ref="B23:B24"/>
    <mergeCell ref="C23:C24"/>
    <mergeCell ref="D23:D24"/>
    <mergeCell ref="B25:B26"/>
    <mergeCell ref="A27:A28"/>
    <mergeCell ref="A21:A22"/>
    <mergeCell ref="A25:A26"/>
    <mergeCell ref="A29:A30"/>
    <mergeCell ref="A19:A20"/>
    <mergeCell ref="A17:A18"/>
    <mergeCell ref="A31:A32"/>
    <mergeCell ref="B31:B32"/>
    <mergeCell ref="C31:C32"/>
    <mergeCell ref="D31:D32"/>
    <mergeCell ref="A23:A24"/>
    <mergeCell ref="B29:B30"/>
    <mergeCell ref="D5:D6"/>
    <mergeCell ref="B7:B8"/>
    <mergeCell ref="B17:B18"/>
    <mergeCell ref="C17:C18"/>
    <mergeCell ref="D27:D28"/>
    <mergeCell ref="B27:B28"/>
    <mergeCell ref="C27:C28"/>
    <mergeCell ref="A9:A10"/>
    <mergeCell ref="C13:C14"/>
    <mergeCell ref="C29:C30"/>
    <mergeCell ref="C25:C26"/>
    <mergeCell ref="B15:B16"/>
    <mergeCell ref="C5:C6"/>
    <mergeCell ref="D25:D26"/>
    <mergeCell ref="B19:B20"/>
    <mergeCell ref="C19:C20"/>
    <mergeCell ref="D21:D22"/>
    <mergeCell ref="D15:D16"/>
    <mergeCell ref="D9:D10"/>
    <mergeCell ref="D11:D12"/>
    <mergeCell ref="D19:D20"/>
    <mergeCell ref="D17:D18"/>
    <mergeCell ref="C15:C16"/>
    <mergeCell ref="B21:B22"/>
    <mergeCell ref="B11:B12"/>
    <mergeCell ref="C21:C22"/>
    <mergeCell ref="D13:D14"/>
    <mergeCell ref="A3:A4"/>
    <mergeCell ref="A7:A8"/>
    <mergeCell ref="A11:A12"/>
    <mergeCell ref="A5:A6"/>
    <mergeCell ref="B13:B14"/>
    <mergeCell ref="B9:B10"/>
    <mergeCell ref="B5:B6"/>
    <mergeCell ref="B3:B4"/>
    <mergeCell ref="A13:A14"/>
    <mergeCell ref="U27:U28"/>
    <mergeCell ref="T27:T28"/>
    <mergeCell ref="U23:U24"/>
    <mergeCell ref="T25:T26"/>
    <mergeCell ref="U25:U26"/>
    <mergeCell ref="T23:T24"/>
    <mergeCell ref="U9:U10"/>
    <mergeCell ref="T7:T8"/>
    <mergeCell ref="U7:U8"/>
    <mergeCell ref="U19:U20"/>
    <mergeCell ref="T21:T22"/>
    <mergeCell ref="U21:U22"/>
    <mergeCell ref="T19:T20"/>
    <mergeCell ref="T11:T12"/>
    <mergeCell ref="T17:T18"/>
    <mergeCell ref="U11:U12"/>
    <mergeCell ref="U17:U18"/>
    <mergeCell ref="T3:T4"/>
    <mergeCell ref="U3:U4"/>
    <mergeCell ref="B1:W1"/>
    <mergeCell ref="T15:T16"/>
    <mergeCell ref="U15:U16"/>
    <mergeCell ref="T13:T14"/>
    <mergeCell ref="U13:U14"/>
    <mergeCell ref="D7:D8"/>
    <mergeCell ref="C7:C8"/>
    <mergeCell ref="C9:C10"/>
    <mergeCell ref="C11:C12"/>
    <mergeCell ref="D3:D4"/>
    <mergeCell ref="C3:C4"/>
    <mergeCell ref="T5:T6"/>
    <mergeCell ref="U5:U6"/>
    <mergeCell ref="T9:T10"/>
  </mergeCells>
  <phoneticPr fontId="0" type="noConversion"/>
  <printOptions gridLines="1"/>
  <pageMargins left="0.31496062992125984" right="0.15748031496062992" top="0.55118110236220474" bottom="0.55118110236220474" header="0.51181102362204722" footer="0.51181102362204722"/>
  <pageSetup paperSize="9" scale="74" fitToHeight="0" orientation="landscape" horizontalDpi="4294967294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5">
    <pageSetUpPr fitToPage="1"/>
  </sheetPr>
  <dimension ref="A1:V32"/>
  <sheetViews>
    <sheetView topLeftCell="B1" zoomScale="90" zoomScaleNormal="90" zoomScaleSheetLayoutView="50" workbookViewId="0">
      <pane ySplit="1" topLeftCell="A30" activePane="bottomLeft" state="frozen"/>
      <selection activeCell="C33" sqref="C33"/>
      <selection pane="bottomLeft" activeCell="B1" sqref="B1:V33"/>
    </sheetView>
  </sheetViews>
  <sheetFormatPr defaultRowHeight="15.75" customHeight="1" x14ac:dyDescent="0.3"/>
  <cols>
    <col min="1" max="1" width="4.5546875" style="61" bestFit="1" customWidth="1"/>
    <col min="2" max="2" width="6" style="61" bestFit="1" customWidth="1"/>
    <col min="3" max="3" width="29.6640625" style="61" customWidth="1"/>
    <col min="4" max="4" width="7.6640625" style="61" customWidth="1"/>
    <col min="5" max="5" width="7.6640625" style="79" customWidth="1"/>
    <col min="6" max="16" width="7.6640625" style="59" customWidth="1"/>
    <col min="17" max="17" width="7.6640625" style="82" customWidth="1"/>
    <col min="18" max="18" width="7.6640625" style="1" customWidth="1"/>
    <col min="19" max="19" width="7.6640625" style="80" customWidth="1"/>
    <col min="20" max="20" width="13.21875" style="1" bestFit="1" customWidth="1"/>
    <col min="21" max="257" width="9.109375" style="1"/>
    <col min="258" max="258" width="4.5546875" style="1" bestFit="1" customWidth="1"/>
    <col min="259" max="259" width="29.6640625" style="1" customWidth="1"/>
    <col min="260" max="275" width="7.6640625" style="1" customWidth="1"/>
    <col min="276" max="276" width="12.44140625" style="1" bestFit="1" customWidth="1"/>
    <col min="277" max="513" width="9.109375" style="1"/>
    <col min="514" max="514" width="4.5546875" style="1" bestFit="1" customWidth="1"/>
    <col min="515" max="515" width="29.6640625" style="1" customWidth="1"/>
    <col min="516" max="531" width="7.6640625" style="1" customWidth="1"/>
    <col min="532" max="532" width="12.44140625" style="1" bestFit="1" customWidth="1"/>
    <col min="533" max="769" width="9.109375" style="1"/>
    <col min="770" max="770" width="4.5546875" style="1" bestFit="1" customWidth="1"/>
    <col min="771" max="771" width="29.6640625" style="1" customWidth="1"/>
    <col min="772" max="787" width="7.6640625" style="1" customWidth="1"/>
    <col min="788" max="788" width="12.44140625" style="1" bestFit="1" customWidth="1"/>
    <col min="789" max="1025" width="9.109375" style="1"/>
    <col min="1026" max="1026" width="4.5546875" style="1" bestFit="1" customWidth="1"/>
    <col min="1027" max="1027" width="29.6640625" style="1" customWidth="1"/>
    <col min="1028" max="1043" width="7.6640625" style="1" customWidth="1"/>
    <col min="1044" max="1044" width="12.44140625" style="1" bestFit="1" customWidth="1"/>
    <col min="1045" max="1281" width="9.109375" style="1"/>
    <col min="1282" max="1282" width="4.5546875" style="1" bestFit="1" customWidth="1"/>
    <col min="1283" max="1283" width="29.6640625" style="1" customWidth="1"/>
    <col min="1284" max="1299" width="7.6640625" style="1" customWidth="1"/>
    <col min="1300" max="1300" width="12.44140625" style="1" bestFit="1" customWidth="1"/>
    <col min="1301" max="1537" width="9.109375" style="1"/>
    <col min="1538" max="1538" width="4.5546875" style="1" bestFit="1" customWidth="1"/>
    <col min="1539" max="1539" width="29.6640625" style="1" customWidth="1"/>
    <col min="1540" max="1555" width="7.6640625" style="1" customWidth="1"/>
    <col min="1556" max="1556" width="12.44140625" style="1" bestFit="1" customWidth="1"/>
    <col min="1557" max="1793" width="9.109375" style="1"/>
    <col min="1794" max="1794" width="4.5546875" style="1" bestFit="1" customWidth="1"/>
    <col min="1795" max="1795" width="29.6640625" style="1" customWidth="1"/>
    <col min="1796" max="1811" width="7.6640625" style="1" customWidth="1"/>
    <col min="1812" max="1812" width="12.44140625" style="1" bestFit="1" customWidth="1"/>
    <col min="1813" max="2049" width="9.109375" style="1"/>
    <col min="2050" max="2050" width="4.5546875" style="1" bestFit="1" customWidth="1"/>
    <col min="2051" max="2051" width="29.6640625" style="1" customWidth="1"/>
    <col min="2052" max="2067" width="7.6640625" style="1" customWidth="1"/>
    <col min="2068" max="2068" width="12.44140625" style="1" bestFit="1" customWidth="1"/>
    <col min="2069" max="2305" width="9.109375" style="1"/>
    <col min="2306" max="2306" width="4.5546875" style="1" bestFit="1" customWidth="1"/>
    <col min="2307" max="2307" width="29.6640625" style="1" customWidth="1"/>
    <col min="2308" max="2323" width="7.6640625" style="1" customWidth="1"/>
    <col min="2324" max="2324" width="12.44140625" style="1" bestFit="1" customWidth="1"/>
    <col min="2325" max="2561" width="9.109375" style="1"/>
    <col min="2562" max="2562" width="4.5546875" style="1" bestFit="1" customWidth="1"/>
    <col min="2563" max="2563" width="29.6640625" style="1" customWidth="1"/>
    <col min="2564" max="2579" width="7.6640625" style="1" customWidth="1"/>
    <col min="2580" max="2580" width="12.44140625" style="1" bestFit="1" customWidth="1"/>
    <col min="2581" max="2817" width="9.109375" style="1"/>
    <col min="2818" max="2818" width="4.5546875" style="1" bestFit="1" customWidth="1"/>
    <col min="2819" max="2819" width="29.6640625" style="1" customWidth="1"/>
    <col min="2820" max="2835" width="7.6640625" style="1" customWidth="1"/>
    <col min="2836" max="2836" width="12.44140625" style="1" bestFit="1" customWidth="1"/>
    <col min="2837" max="3073" width="9.109375" style="1"/>
    <col min="3074" max="3074" width="4.5546875" style="1" bestFit="1" customWidth="1"/>
    <col min="3075" max="3075" width="29.6640625" style="1" customWidth="1"/>
    <col min="3076" max="3091" width="7.6640625" style="1" customWidth="1"/>
    <col min="3092" max="3092" width="12.44140625" style="1" bestFit="1" customWidth="1"/>
    <col min="3093" max="3329" width="9.109375" style="1"/>
    <col min="3330" max="3330" width="4.5546875" style="1" bestFit="1" customWidth="1"/>
    <col min="3331" max="3331" width="29.6640625" style="1" customWidth="1"/>
    <col min="3332" max="3347" width="7.6640625" style="1" customWidth="1"/>
    <col min="3348" max="3348" width="12.44140625" style="1" bestFit="1" customWidth="1"/>
    <col min="3349" max="3585" width="9.109375" style="1"/>
    <col min="3586" max="3586" width="4.5546875" style="1" bestFit="1" customWidth="1"/>
    <col min="3587" max="3587" width="29.6640625" style="1" customWidth="1"/>
    <col min="3588" max="3603" width="7.6640625" style="1" customWidth="1"/>
    <col min="3604" max="3604" width="12.44140625" style="1" bestFit="1" customWidth="1"/>
    <col min="3605" max="3841" width="9.109375" style="1"/>
    <col min="3842" max="3842" width="4.5546875" style="1" bestFit="1" customWidth="1"/>
    <col min="3843" max="3843" width="29.6640625" style="1" customWidth="1"/>
    <col min="3844" max="3859" width="7.6640625" style="1" customWidth="1"/>
    <col min="3860" max="3860" width="12.44140625" style="1" bestFit="1" customWidth="1"/>
    <col min="3861" max="4097" width="9.109375" style="1"/>
    <col min="4098" max="4098" width="4.5546875" style="1" bestFit="1" customWidth="1"/>
    <col min="4099" max="4099" width="29.6640625" style="1" customWidth="1"/>
    <col min="4100" max="4115" width="7.6640625" style="1" customWidth="1"/>
    <col min="4116" max="4116" width="12.44140625" style="1" bestFit="1" customWidth="1"/>
    <col min="4117" max="4353" width="9.109375" style="1"/>
    <col min="4354" max="4354" width="4.5546875" style="1" bestFit="1" customWidth="1"/>
    <col min="4355" max="4355" width="29.6640625" style="1" customWidth="1"/>
    <col min="4356" max="4371" width="7.6640625" style="1" customWidth="1"/>
    <col min="4372" max="4372" width="12.44140625" style="1" bestFit="1" customWidth="1"/>
    <col min="4373" max="4609" width="9.109375" style="1"/>
    <col min="4610" max="4610" width="4.5546875" style="1" bestFit="1" customWidth="1"/>
    <col min="4611" max="4611" width="29.6640625" style="1" customWidth="1"/>
    <col min="4612" max="4627" width="7.6640625" style="1" customWidth="1"/>
    <col min="4628" max="4628" width="12.44140625" style="1" bestFit="1" customWidth="1"/>
    <col min="4629" max="4865" width="9.109375" style="1"/>
    <col min="4866" max="4866" width="4.5546875" style="1" bestFit="1" customWidth="1"/>
    <col min="4867" max="4867" width="29.6640625" style="1" customWidth="1"/>
    <col min="4868" max="4883" width="7.6640625" style="1" customWidth="1"/>
    <col min="4884" max="4884" width="12.44140625" style="1" bestFit="1" customWidth="1"/>
    <col min="4885" max="5121" width="9.109375" style="1"/>
    <col min="5122" max="5122" width="4.5546875" style="1" bestFit="1" customWidth="1"/>
    <col min="5123" max="5123" width="29.6640625" style="1" customWidth="1"/>
    <col min="5124" max="5139" width="7.6640625" style="1" customWidth="1"/>
    <col min="5140" max="5140" width="12.44140625" style="1" bestFit="1" customWidth="1"/>
    <col min="5141" max="5377" width="9.109375" style="1"/>
    <col min="5378" max="5378" width="4.5546875" style="1" bestFit="1" customWidth="1"/>
    <col min="5379" max="5379" width="29.6640625" style="1" customWidth="1"/>
    <col min="5380" max="5395" width="7.6640625" style="1" customWidth="1"/>
    <col min="5396" max="5396" width="12.44140625" style="1" bestFit="1" customWidth="1"/>
    <col min="5397" max="5633" width="9.109375" style="1"/>
    <col min="5634" max="5634" width="4.5546875" style="1" bestFit="1" customWidth="1"/>
    <col min="5635" max="5635" width="29.6640625" style="1" customWidth="1"/>
    <col min="5636" max="5651" width="7.6640625" style="1" customWidth="1"/>
    <col min="5652" max="5652" width="12.44140625" style="1" bestFit="1" customWidth="1"/>
    <col min="5653" max="5889" width="9.109375" style="1"/>
    <col min="5890" max="5890" width="4.5546875" style="1" bestFit="1" customWidth="1"/>
    <col min="5891" max="5891" width="29.6640625" style="1" customWidth="1"/>
    <col min="5892" max="5907" width="7.6640625" style="1" customWidth="1"/>
    <col min="5908" max="5908" width="12.44140625" style="1" bestFit="1" customWidth="1"/>
    <col min="5909" max="6145" width="9.109375" style="1"/>
    <col min="6146" max="6146" width="4.5546875" style="1" bestFit="1" customWidth="1"/>
    <col min="6147" max="6147" width="29.6640625" style="1" customWidth="1"/>
    <col min="6148" max="6163" width="7.6640625" style="1" customWidth="1"/>
    <col min="6164" max="6164" width="12.44140625" style="1" bestFit="1" customWidth="1"/>
    <col min="6165" max="6401" width="9.109375" style="1"/>
    <col min="6402" max="6402" width="4.5546875" style="1" bestFit="1" customWidth="1"/>
    <col min="6403" max="6403" width="29.6640625" style="1" customWidth="1"/>
    <col min="6404" max="6419" width="7.6640625" style="1" customWidth="1"/>
    <col min="6420" max="6420" width="12.44140625" style="1" bestFit="1" customWidth="1"/>
    <col min="6421" max="6657" width="9.109375" style="1"/>
    <col min="6658" max="6658" width="4.5546875" style="1" bestFit="1" customWidth="1"/>
    <col min="6659" max="6659" width="29.6640625" style="1" customWidth="1"/>
    <col min="6660" max="6675" width="7.6640625" style="1" customWidth="1"/>
    <col min="6676" max="6676" width="12.44140625" style="1" bestFit="1" customWidth="1"/>
    <col min="6677" max="6913" width="9.109375" style="1"/>
    <col min="6914" max="6914" width="4.5546875" style="1" bestFit="1" customWidth="1"/>
    <col min="6915" max="6915" width="29.6640625" style="1" customWidth="1"/>
    <col min="6916" max="6931" width="7.6640625" style="1" customWidth="1"/>
    <col min="6932" max="6932" width="12.44140625" style="1" bestFit="1" customWidth="1"/>
    <col min="6933" max="7169" width="9.109375" style="1"/>
    <col min="7170" max="7170" width="4.5546875" style="1" bestFit="1" customWidth="1"/>
    <col min="7171" max="7171" width="29.6640625" style="1" customWidth="1"/>
    <col min="7172" max="7187" width="7.6640625" style="1" customWidth="1"/>
    <col min="7188" max="7188" width="12.44140625" style="1" bestFit="1" customWidth="1"/>
    <col min="7189" max="7425" width="9.109375" style="1"/>
    <col min="7426" max="7426" width="4.5546875" style="1" bestFit="1" customWidth="1"/>
    <col min="7427" max="7427" width="29.6640625" style="1" customWidth="1"/>
    <col min="7428" max="7443" width="7.6640625" style="1" customWidth="1"/>
    <col min="7444" max="7444" width="12.44140625" style="1" bestFit="1" customWidth="1"/>
    <col min="7445" max="7681" width="9.109375" style="1"/>
    <col min="7682" max="7682" width="4.5546875" style="1" bestFit="1" customWidth="1"/>
    <col min="7683" max="7683" width="29.6640625" style="1" customWidth="1"/>
    <col min="7684" max="7699" width="7.6640625" style="1" customWidth="1"/>
    <col min="7700" max="7700" width="12.44140625" style="1" bestFit="1" customWidth="1"/>
    <col min="7701" max="7937" width="9.109375" style="1"/>
    <col min="7938" max="7938" width="4.5546875" style="1" bestFit="1" customWidth="1"/>
    <col min="7939" max="7939" width="29.6640625" style="1" customWidth="1"/>
    <col min="7940" max="7955" width="7.6640625" style="1" customWidth="1"/>
    <col min="7956" max="7956" width="12.44140625" style="1" bestFit="1" customWidth="1"/>
    <col min="7957" max="8193" width="9.109375" style="1"/>
    <col min="8194" max="8194" width="4.5546875" style="1" bestFit="1" customWidth="1"/>
    <col min="8195" max="8195" width="29.6640625" style="1" customWidth="1"/>
    <col min="8196" max="8211" width="7.6640625" style="1" customWidth="1"/>
    <col min="8212" max="8212" width="12.44140625" style="1" bestFit="1" customWidth="1"/>
    <col min="8213" max="8449" width="9.109375" style="1"/>
    <col min="8450" max="8450" width="4.5546875" style="1" bestFit="1" customWidth="1"/>
    <col min="8451" max="8451" width="29.6640625" style="1" customWidth="1"/>
    <col min="8452" max="8467" width="7.6640625" style="1" customWidth="1"/>
    <col min="8468" max="8468" width="12.44140625" style="1" bestFit="1" customWidth="1"/>
    <col min="8469" max="8705" width="9.109375" style="1"/>
    <col min="8706" max="8706" width="4.5546875" style="1" bestFit="1" customWidth="1"/>
    <col min="8707" max="8707" width="29.6640625" style="1" customWidth="1"/>
    <col min="8708" max="8723" width="7.6640625" style="1" customWidth="1"/>
    <col min="8724" max="8724" width="12.44140625" style="1" bestFit="1" customWidth="1"/>
    <col min="8725" max="8961" width="9.109375" style="1"/>
    <col min="8962" max="8962" width="4.5546875" style="1" bestFit="1" customWidth="1"/>
    <col min="8963" max="8963" width="29.6640625" style="1" customWidth="1"/>
    <col min="8964" max="8979" width="7.6640625" style="1" customWidth="1"/>
    <col min="8980" max="8980" width="12.44140625" style="1" bestFit="1" customWidth="1"/>
    <col min="8981" max="9217" width="9.109375" style="1"/>
    <col min="9218" max="9218" width="4.5546875" style="1" bestFit="1" customWidth="1"/>
    <col min="9219" max="9219" width="29.6640625" style="1" customWidth="1"/>
    <col min="9220" max="9235" width="7.6640625" style="1" customWidth="1"/>
    <col min="9236" max="9236" width="12.44140625" style="1" bestFit="1" customWidth="1"/>
    <col min="9237" max="9473" width="9.109375" style="1"/>
    <col min="9474" max="9474" width="4.5546875" style="1" bestFit="1" customWidth="1"/>
    <col min="9475" max="9475" width="29.6640625" style="1" customWidth="1"/>
    <col min="9476" max="9491" width="7.6640625" style="1" customWidth="1"/>
    <col min="9492" max="9492" width="12.44140625" style="1" bestFit="1" customWidth="1"/>
    <col min="9493" max="9729" width="9.109375" style="1"/>
    <col min="9730" max="9730" width="4.5546875" style="1" bestFit="1" customWidth="1"/>
    <col min="9731" max="9731" width="29.6640625" style="1" customWidth="1"/>
    <col min="9732" max="9747" width="7.6640625" style="1" customWidth="1"/>
    <col min="9748" max="9748" width="12.44140625" style="1" bestFit="1" customWidth="1"/>
    <col min="9749" max="9985" width="9.109375" style="1"/>
    <col min="9986" max="9986" width="4.5546875" style="1" bestFit="1" customWidth="1"/>
    <col min="9987" max="9987" width="29.6640625" style="1" customWidth="1"/>
    <col min="9988" max="10003" width="7.6640625" style="1" customWidth="1"/>
    <col min="10004" max="10004" width="12.44140625" style="1" bestFit="1" customWidth="1"/>
    <col min="10005" max="10241" width="9.109375" style="1"/>
    <col min="10242" max="10242" width="4.5546875" style="1" bestFit="1" customWidth="1"/>
    <col min="10243" max="10243" width="29.6640625" style="1" customWidth="1"/>
    <col min="10244" max="10259" width="7.6640625" style="1" customWidth="1"/>
    <col min="10260" max="10260" width="12.44140625" style="1" bestFit="1" customWidth="1"/>
    <col min="10261" max="10497" width="9.109375" style="1"/>
    <col min="10498" max="10498" width="4.5546875" style="1" bestFit="1" customWidth="1"/>
    <col min="10499" max="10499" width="29.6640625" style="1" customWidth="1"/>
    <col min="10500" max="10515" width="7.6640625" style="1" customWidth="1"/>
    <col min="10516" max="10516" width="12.44140625" style="1" bestFit="1" customWidth="1"/>
    <col min="10517" max="10753" width="9.109375" style="1"/>
    <col min="10754" max="10754" width="4.5546875" style="1" bestFit="1" customWidth="1"/>
    <col min="10755" max="10755" width="29.6640625" style="1" customWidth="1"/>
    <col min="10756" max="10771" width="7.6640625" style="1" customWidth="1"/>
    <col min="10772" max="10772" width="12.44140625" style="1" bestFit="1" customWidth="1"/>
    <col min="10773" max="11009" width="9.109375" style="1"/>
    <col min="11010" max="11010" width="4.5546875" style="1" bestFit="1" customWidth="1"/>
    <col min="11011" max="11011" width="29.6640625" style="1" customWidth="1"/>
    <col min="11012" max="11027" width="7.6640625" style="1" customWidth="1"/>
    <col min="11028" max="11028" width="12.44140625" style="1" bestFit="1" customWidth="1"/>
    <col min="11029" max="11265" width="9.109375" style="1"/>
    <col min="11266" max="11266" width="4.5546875" style="1" bestFit="1" customWidth="1"/>
    <col min="11267" max="11267" width="29.6640625" style="1" customWidth="1"/>
    <col min="11268" max="11283" width="7.6640625" style="1" customWidth="1"/>
    <col min="11284" max="11284" width="12.44140625" style="1" bestFit="1" customWidth="1"/>
    <col min="11285" max="11521" width="9.109375" style="1"/>
    <col min="11522" max="11522" width="4.5546875" style="1" bestFit="1" customWidth="1"/>
    <col min="11523" max="11523" width="29.6640625" style="1" customWidth="1"/>
    <col min="11524" max="11539" width="7.6640625" style="1" customWidth="1"/>
    <col min="11540" max="11540" width="12.44140625" style="1" bestFit="1" customWidth="1"/>
    <col min="11541" max="11777" width="9.109375" style="1"/>
    <col min="11778" max="11778" width="4.5546875" style="1" bestFit="1" customWidth="1"/>
    <col min="11779" max="11779" width="29.6640625" style="1" customWidth="1"/>
    <col min="11780" max="11795" width="7.6640625" style="1" customWidth="1"/>
    <col min="11796" max="11796" width="12.44140625" style="1" bestFit="1" customWidth="1"/>
    <col min="11797" max="12033" width="9.109375" style="1"/>
    <col min="12034" max="12034" width="4.5546875" style="1" bestFit="1" customWidth="1"/>
    <col min="12035" max="12035" width="29.6640625" style="1" customWidth="1"/>
    <col min="12036" max="12051" width="7.6640625" style="1" customWidth="1"/>
    <col min="12052" max="12052" width="12.44140625" style="1" bestFit="1" customWidth="1"/>
    <col min="12053" max="12289" width="9.109375" style="1"/>
    <col min="12290" max="12290" width="4.5546875" style="1" bestFit="1" customWidth="1"/>
    <col min="12291" max="12291" width="29.6640625" style="1" customWidth="1"/>
    <col min="12292" max="12307" width="7.6640625" style="1" customWidth="1"/>
    <col min="12308" max="12308" width="12.44140625" style="1" bestFit="1" customWidth="1"/>
    <col min="12309" max="12545" width="9.109375" style="1"/>
    <col min="12546" max="12546" width="4.5546875" style="1" bestFit="1" customWidth="1"/>
    <col min="12547" max="12547" width="29.6640625" style="1" customWidth="1"/>
    <col min="12548" max="12563" width="7.6640625" style="1" customWidth="1"/>
    <col min="12564" max="12564" width="12.44140625" style="1" bestFit="1" customWidth="1"/>
    <col min="12565" max="12801" width="9.109375" style="1"/>
    <col min="12802" max="12802" width="4.5546875" style="1" bestFit="1" customWidth="1"/>
    <col min="12803" max="12803" width="29.6640625" style="1" customWidth="1"/>
    <col min="12804" max="12819" width="7.6640625" style="1" customWidth="1"/>
    <col min="12820" max="12820" width="12.44140625" style="1" bestFit="1" customWidth="1"/>
    <col min="12821" max="13057" width="9.109375" style="1"/>
    <col min="13058" max="13058" width="4.5546875" style="1" bestFit="1" customWidth="1"/>
    <col min="13059" max="13059" width="29.6640625" style="1" customWidth="1"/>
    <col min="13060" max="13075" width="7.6640625" style="1" customWidth="1"/>
    <col min="13076" max="13076" width="12.44140625" style="1" bestFit="1" customWidth="1"/>
    <col min="13077" max="13313" width="9.109375" style="1"/>
    <col min="13314" max="13314" width="4.5546875" style="1" bestFit="1" customWidth="1"/>
    <col min="13315" max="13315" width="29.6640625" style="1" customWidth="1"/>
    <col min="13316" max="13331" width="7.6640625" style="1" customWidth="1"/>
    <col min="13332" max="13332" width="12.44140625" style="1" bestFit="1" customWidth="1"/>
    <col min="13333" max="13569" width="9.109375" style="1"/>
    <col min="13570" max="13570" width="4.5546875" style="1" bestFit="1" customWidth="1"/>
    <col min="13571" max="13571" width="29.6640625" style="1" customWidth="1"/>
    <col min="13572" max="13587" width="7.6640625" style="1" customWidth="1"/>
    <col min="13588" max="13588" width="12.44140625" style="1" bestFit="1" customWidth="1"/>
    <col min="13589" max="13825" width="9.109375" style="1"/>
    <col min="13826" max="13826" width="4.5546875" style="1" bestFit="1" customWidth="1"/>
    <col min="13827" max="13827" width="29.6640625" style="1" customWidth="1"/>
    <col min="13828" max="13843" width="7.6640625" style="1" customWidth="1"/>
    <col min="13844" max="13844" width="12.44140625" style="1" bestFit="1" customWidth="1"/>
    <col min="13845" max="14081" width="9.109375" style="1"/>
    <col min="14082" max="14082" width="4.5546875" style="1" bestFit="1" customWidth="1"/>
    <col min="14083" max="14083" width="29.6640625" style="1" customWidth="1"/>
    <col min="14084" max="14099" width="7.6640625" style="1" customWidth="1"/>
    <col min="14100" max="14100" width="12.44140625" style="1" bestFit="1" customWidth="1"/>
    <col min="14101" max="14337" width="9.109375" style="1"/>
    <col min="14338" max="14338" width="4.5546875" style="1" bestFit="1" customWidth="1"/>
    <col min="14339" max="14339" width="29.6640625" style="1" customWidth="1"/>
    <col min="14340" max="14355" width="7.6640625" style="1" customWidth="1"/>
    <col min="14356" max="14356" width="12.44140625" style="1" bestFit="1" customWidth="1"/>
    <col min="14357" max="14593" width="9.109375" style="1"/>
    <col min="14594" max="14594" width="4.5546875" style="1" bestFit="1" customWidth="1"/>
    <col min="14595" max="14595" width="29.6640625" style="1" customWidth="1"/>
    <col min="14596" max="14611" width="7.6640625" style="1" customWidth="1"/>
    <col min="14612" max="14612" width="12.44140625" style="1" bestFit="1" customWidth="1"/>
    <col min="14613" max="14849" width="9.109375" style="1"/>
    <col min="14850" max="14850" width="4.5546875" style="1" bestFit="1" customWidth="1"/>
    <col min="14851" max="14851" width="29.6640625" style="1" customWidth="1"/>
    <col min="14852" max="14867" width="7.6640625" style="1" customWidth="1"/>
    <col min="14868" max="14868" width="12.44140625" style="1" bestFit="1" customWidth="1"/>
    <col min="14869" max="15105" width="9.109375" style="1"/>
    <col min="15106" max="15106" width="4.5546875" style="1" bestFit="1" customWidth="1"/>
    <col min="15107" max="15107" width="29.6640625" style="1" customWidth="1"/>
    <col min="15108" max="15123" width="7.6640625" style="1" customWidth="1"/>
    <col min="15124" max="15124" width="12.44140625" style="1" bestFit="1" customWidth="1"/>
    <col min="15125" max="15361" width="9.109375" style="1"/>
    <col min="15362" max="15362" width="4.5546875" style="1" bestFit="1" customWidth="1"/>
    <col min="15363" max="15363" width="29.6640625" style="1" customWidth="1"/>
    <col min="15364" max="15379" width="7.6640625" style="1" customWidth="1"/>
    <col min="15380" max="15380" width="12.44140625" style="1" bestFit="1" customWidth="1"/>
    <col min="15381" max="15617" width="9.109375" style="1"/>
    <col min="15618" max="15618" width="4.5546875" style="1" bestFit="1" customWidth="1"/>
    <col min="15619" max="15619" width="29.6640625" style="1" customWidth="1"/>
    <col min="15620" max="15635" width="7.6640625" style="1" customWidth="1"/>
    <col min="15636" max="15636" width="12.44140625" style="1" bestFit="1" customWidth="1"/>
    <col min="15637" max="15873" width="9.109375" style="1"/>
    <col min="15874" max="15874" width="4.5546875" style="1" bestFit="1" customWidth="1"/>
    <col min="15875" max="15875" width="29.6640625" style="1" customWidth="1"/>
    <col min="15876" max="15891" width="7.6640625" style="1" customWidth="1"/>
    <col min="15892" max="15892" width="12.44140625" style="1" bestFit="1" customWidth="1"/>
    <col min="15893" max="16129" width="9.109375" style="1"/>
    <col min="16130" max="16130" width="4.5546875" style="1" bestFit="1" customWidth="1"/>
    <col min="16131" max="16131" width="29.6640625" style="1" customWidth="1"/>
    <col min="16132" max="16147" width="7.6640625" style="1" customWidth="1"/>
    <col min="16148" max="16148" width="12.44140625" style="1" bestFit="1" customWidth="1"/>
    <col min="16149" max="16384" width="9.109375" style="1"/>
  </cols>
  <sheetData>
    <row r="1" spans="1:22" ht="23.4" x14ac:dyDescent="0.45">
      <c r="A1" s="1"/>
      <c r="B1" s="324" t="s">
        <v>37</v>
      </c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</row>
    <row r="2" spans="1:22" s="50" customFormat="1" ht="15.75" customHeight="1" thickBot="1" x14ac:dyDescent="0.3">
      <c r="A2" s="42" t="s">
        <v>29</v>
      </c>
      <c r="B2" s="42" t="s">
        <v>20</v>
      </c>
      <c r="C2" s="43" t="s">
        <v>55</v>
      </c>
      <c r="D2" s="43" t="s">
        <v>27</v>
      </c>
      <c r="E2" s="44" t="s">
        <v>0</v>
      </c>
      <c r="F2" s="45" t="s">
        <v>2</v>
      </c>
      <c r="G2" s="45" t="s">
        <v>3</v>
      </c>
      <c r="H2" s="45" t="s">
        <v>4</v>
      </c>
      <c r="I2" s="45" t="s">
        <v>21</v>
      </c>
      <c r="J2" s="45" t="s">
        <v>5</v>
      </c>
      <c r="K2" s="45" t="s">
        <v>6</v>
      </c>
      <c r="L2" s="45" t="s">
        <v>7</v>
      </c>
      <c r="M2" s="45" t="s">
        <v>8</v>
      </c>
      <c r="N2" s="45" t="s">
        <v>19</v>
      </c>
      <c r="O2" s="45" t="s">
        <v>25</v>
      </c>
      <c r="P2" s="45" t="s">
        <v>17</v>
      </c>
      <c r="Q2" s="46" t="s">
        <v>9</v>
      </c>
      <c r="R2" s="47" t="s">
        <v>26</v>
      </c>
      <c r="S2" s="48" t="s">
        <v>10</v>
      </c>
      <c r="T2" s="83" t="s">
        <v>59</v>
      </c>
      <c r="U2" s="49"/>
    </row>
    <row r="3" spans="1:22" ht="17.25" customHeight="1" x14ac:dyDescent="0.3">
      <c r="A3" s="51"/>
      <c r="B3" s="198">
        <v>9705</v>
      </c>
      <c r="C3" s="198" t="s">
        <v>60</v>
      </c>
      <c r="D3" s="198" t="s">
        <v>61</v>
      </c>
      <c r="E3" s="216" t="s">
        <v>130</v>
      </c>
      <c r="F3" s="218">
        <v>18</v>
      </c>
      <c r="G3" s="218">
        <v>12</v>
      </c>
      <c r="H3" s="218">
        <v>6</v>
      </c>
      <c r="I3" s="218">
        <v>9</v>
      </c>
      <c r="J3" s="218">
        <v>10</v>
      </c>
      <c r="K3" s="218">
        <v>13</v>
      </c>
      <c r="L3" s="218">
        <v>9</v>
      </c>
      <c r="M3" s="218">
        <v>9</v>
      </c>
      <c r="N3" s="218">
        <v>10</v>
      </c>
      <c r="O3" s="218">
        <v>10</v>
      </c>
      <c r="P3" s="218">
        <v>3</v>
      </c>
      <c r="Q3" s="219"/>
      <c r="R3" s="55">
        <f t="shared" ref="R3:R32" si="0">IF(E3="","",SUM(F3:P3)-(Q3))</f>
        <v>109</v>
      </c>
      <c r="S3" s="105">
        <v>1</v>
      </c>
      <c r="T3" s="53">
        <f t="shared" ref="T3:T32" si="1">SUM(F3:H3)</f>
        <v>36</v>
      </c>
    </row>
    <row r="4" spans="1:22" ht="17.25" customHeight="1" x14ac:dyDescent="0.3">
      <c r="A4" s="51"/>
      <c r="B4" s="198">
        <v>9711</v>
      </c>
      <c r="C4" s="198" t="s">
        <v>66</v>
      </c>
      <c r="D4" s="198" t="s">
        <v>67</v>
      </c>
      <c r="E4" s="216" t="s">
        <v>115</v>
      </c>
      <c r="F4" s="218">
        <v>17</v>
      </c>
      <c r="G4" s="218">
        <v>11</v>
      </c>
      <c r="H4" s="218">
        <v>6</v>
      </c>
      <c r="I4" s="218">
        <v>9</v>
      </c>
      <c r="J4" s="218">
        <v>9</v>
      </c>
      <c r="K4" s="218">
        <v>13</v>
      </c>
      <c r="L4" s="218">
        <v>10</v>
      </c>
      <c r="M4" s="218">
        <v>10</v>
      </c>
      <c r="N4" s="218">
        <v>9</v>
      </c>
      <c r="O4" s="218">
        <v>11</v>
      </c>
      <c r="P4" s="218">
        <v>3</v>
      </c>
      <c r="Q4" s="219"/>
      <c r="R4" s="55">
        <f t="shared" si="0"/>
        <v>108</v>
      </c>
      <c r="S4" s="105">
        <v>2</v>
      </c>
      <c r="T4" s="53">
        <f t="shared" si="1"/>
        <v>34</v>
      </c>
    </row>
    <row r="5" spans="1:22" ht="17.25" customHeight="1" x14ac:dyDescent="0.3">
      <c r="A5" s="51"/>
      <c r="B5" s="198">
        <v>9729</v>
      </c>
      <c r="C5" s="198" t="s">
        <v>73</v>
      </c>
      <c r="D5" s="198" t="s">
        <v>74</v>
      </c>
      <c r="E5" s="216" t="s">
        <v>111</v>
      </c>
      <c r="F5" s="198">
        <v>17</v>
      </c>
      <c r="G5" s="198">
        <v>10</v>
      </c>
      <c r="H5" s="198">
        <v>9</v>
      </c>
      <c r="I5" s="198">
        <v>9</v>
      </c>
      <c r="J5" s="198">
        <v>10</v>
      </c>
      <c r="K5" s="198">
        <v>11</v>
      </c>
      <c r="L5" s="198">
        <v>10</v>
      </c>
      <c r="M5" s="198">
        <v>9</v>
      </c>
      <c r="N5" s="198">
        <v>9</v>
      </c>
      <c r="O5" s="198">
        <v>9</v>
      </c>
      <c r="P5" s="198">
        <v>3</v>
      </c>
      <c r="Q5" s="217"/>
      <c r="R5" s="55">
        <f t="shared" si="0"/>
        <v>106</v>
      </c>
      <c r="S5" s="105">
        <v>3</v>
      </c>
      <c r="T5" s="53">
        <f t="shared" si="1"/>
        <v>36</v>
      </c>
    </row>
    <row r="6" spans="1:22" ht="17.25" customHeight="1" x14ac:dyDescent="0.3">
      <c r="A6" s="51"/>
      <c r="B6" s="198">
        <v>9710</v>
      </c>
      <c r="C6" s="198" t="s">
        <v>66</v>
      </c>
      <c r="D6" s="198" t="s">
        <v>67</v>
      </c>
      <c r="E6" s="216" t="s">
        <v>114</v>
      </c>
      <c r="F6" s="198">
        <v>15</v>
      </c>
      <c r="G6" s="198">
        <v>11</v>
      </c>
      <c r="H6" s="198">
        <v>7</v>
      </c>
      <c r="I6" s="198">
        <v>9</v>
      </c>
      <c r="J6" s="198">
        <v>10</v>
      </c>
      <c r="K6" s="198">
        <v>12</v>
      </c>
      <c r="L6" s="198">
        <v>9</v>
      </c>
      <c r="M6" s="198">
        <v>9</v>
      </c>
      <c r="N6" s="198">
        <v>9</v>
      </c>
      <c r="O6" s="198">
        <v>9</v>
      </c>
      <c r="P6" s="198">
        <v>3</v>
      </c>
      <c r="Q6" s="217"/>
      <c r="R6" s="55">
        <f t="shared" si="0"/>
        <v>103</v>
      </c>
      <c r="S6" s="52">
        <v>4</v>
      </c>
      <c r="T6" s="53">
        <f t="shared" si="1"/>
        <v>33</v>
      </c>
    </row>
    <row r="7" spans="1:22" ht="17.25" customHeight="1" x14ac:dyDescent="0.3">
      <c r="A7" s="51"/>
      <c r="B7" s="198">
        <v>9708</v>
      </c>
      <c r="C7" s="198" t="s">
        <v>60</v>
      </c>
      <c r="D7" s="198" t="s">
        <v>61</v>
      </c>
      <c r="E7" s="216" t="s">
        <v>133</v>
      </c>
      <c r="F7" s="198">
        <v>18</v>
      </c>
      <c r="G7" s="198">
        <v>11</v>
      </c>
      <c r="H7" s="198"/>
      <c r="I7" s="198">
        <v>9</v>
      </c>
      <c r="J7" s="198">
        <v>10</v>
      </c>
      <c r="K7" s="198">
        <v>13</v>
      </c>
      <c r="L7" s="198">
        <v>9</v>
      </c>
      <c r="M7" s="198">
        <v>9</v>
      </c>
      <c r="N7" s="198">
        <v>9</v>
      </c>
      <c r="O7" s="198">
        <v>10</v>
      </c>
      <c r="P7" s="198"/>
      <c r="Q7" s="217"/>
      <c r="R7" s="55">
        <f t="shared" si="0"/>
        <v>98</v>
      </c>
      <c r="S7" s="52">
        <v>5</v>
      </c>
      <c r="T7" s="53">
        <f t="shared" si="1"/>
        <v>29</v>
      </c>
    </row>
    <row r="8" spans="1:22" ht="17.25" customHeight="1" x14ac:dyDescent="0.3">
      <c r="A8" s="51"/>
      <c r="B8" s="198">
        <v>9721</v>
      </c>
      <c r="C8" s="198" t="s">
        <v>81</v>
      </c>
      <c r="D8" s="198" t="s">
        <v>82</v>
      </c>
      <c r="E8" s="216" t="s">
        <v>126</v>
      </c>
      <c r="F8" s="198">
        <v>18</v>
      </c>
      <c r="G8" s="198">
        <v>9</v>
      </c>
      <c r="H8" s="198"/>
      <c r="I8" s="198">
        <v>9</v>
      </c>
      <c r="J8" s="198">
        <v>9</v>
      </c>
      <c r="K8" s="198">
        <v>13</v>
      </c>
      <c r="L8" s="198">
        <v>9</v>
      </c>
      <c r="M8" s="198">
        <v>9</v>
      </c>
      <c r="N8" s="198">
        <v>9</v>
      </c>
      <c r="O8" s="198">
        <v>12</v>
      </c>
      <c r="P8" s="198"/>
      <c r="Q8" s="217"/>
      <c r="R8" s="55">
        <f t="shared" si="0"/>
        <v>97</v>
      </c>
      <c r="S8" s="52">
        <v>6</v>
      </c>
      <c r="T8" s="53">
        <f t="shared" si="1"/>
        <v>27</v>
      </c>
    </row>
    <row r="9" spans="1:22" ht="17.25" customHeight="1" x14ac:dyDescent="0.3">
      <c r="A9" s="51"/>
      <c r="B9" s="198">
        <v>9726</v>
      </c>
      <c r="C9" s="198" t="s">
        <v>70</v>
      </c>
      <c r="D9" s="198" t="s">
        <v>71</v>
      </c>
      <c r="E9" s="216" t="s">
        <v>132</v>
      </c>
      <c r="F9" s="218">
        <v>17</v>
      </c>
      <c r="G9" s="218">
        <v>11</v>
      </c>
      <c r="H9" s="218">
        <v>6</v>
      </c>
      <c r="I9" s="218">
        <v>9</v>
      </c>
      <c r="J9" s="218"/>
      <c r="K9" s="218">
        <v>12</v>
      </c>
      <c r="L9" s="218">
        <v>9</v>
      </c>
      <c r="M9" s="218">
        <v>9</v>
      </c>
      <c r="N9" s="218">
        <v>9</v>
      </c>
      <c r="O9" s="218">
        <v>12</v>
      </c>
      <c r="P9" s="218"/>
      <c r="Q9" s="219"/>
      <c r="R9" s="55">
        <f t="shared" si="0"/>
        <v>94</v>
      </c>
      <c r="S9" s="52">
        <v>7</v>
      </c>
      <c r="T9" s="53">
        <f t="shared" si="1"/>
        <v>34</v>
      </c>
    </row>
    <row r="10" spans="1:22" ht="17.25" customHeight="1" x14ac:dyDescent="0.3">
      <c r="A10" s="51"/>
      <c r="B10" s="198">
        <v>9722</v>
      </c>
      <c r="C10" s="198" t="s">
        <v>81</v>
      </c>
      <c r="D10" s="198" t="s">
        <v>82</v>
      </c>
      <c r="E10" s="216" t="s">
        <v>127</v>
      </c>
      <c r="F10" s="198">
        <v>16</v>
      </c>
      <c r="G10" s="198">
        <v>11</v>
      </c>
      <c r="H10" s="198"/>
      <c r="I10" s="198">
        <v>9</v>
      </c>
      <c r="J10" s="198">
        <v>9</v>
      </c>
      <c r="K10" s="198">
        <v>13</v>
      </c>
      <c r="L10" s="198">
        <v>9</v>
      </c>
      <c r="M10" s="198">
        <v>9</v>
      </c>
      <c r="N10" s="198">
        <v>9</v>
      </c>
      <c r="O10" s="198">
        <v>9</v>
      </c>
      <c r="P10" s="198"/>
      <c r="Q10" s="217"/>
      <c r="R10" s="55">
        <f t="shared" si="0"/>
        <v>94</v>
      </c>
      <c r="S10" s="52">
        <v>8</v>
      </c>
      <c r="T10" s="53">
        <f t="shared" si="1"/>
        <v>27</v>
      </c>
    </row>
    <row r="11" spans="1:22" ht="17.25" customHeight="1" x14ac:dyDescent="0.3">
      <c r="A11" s="51"/>
      <c r="B11" s="198">
        <v>9707</v>
      </c>
      <c r="C11" s="198" t="s">
        <v>60</v>
      </c>
      <c r="D11" s="198" t="s">
        <v>61</v>
      </c>
      <c r="E11" s="216" t="s">
        <v>132</v>
      </c>
      <c r="F11" s="198">
        <v>14</v>
      </c>
      <c r="G11" s="198">
        <v>12</v>
      </c>
      <c r="H11" s="198"/>
      <c r="I11" s="198">
        <v>9</v>
      </c>
      <c r="J11" s="198">
        <v>10</v>
      </c>
      <c r="K11" s="198">
        <v>12</v>
      </c>
      <c r="L11" s="198">
        <v>9</v>
      </c>
      <c r="M11" s="198">
        <v>9</v>
      </c>
      <c r="N11" s="198">
        <v>9</v>
      </c>
      <c r="O11" s="198">
        <v>9</v>
      </c>
      <c r="P11" s="198"/>
      <c r="Q11" s="217"/>
      <c r="R11" s="55">
        <f t="shared" si="0"/>
        <v>93</v>
      </c>
      <c r="S11" s="52">
        <v>9</v>
      </c>
      <c r="T11" s="53">
        <f t="shared" si="1"/>
        <v>26</v>
      </c>
    </row>
    <row r="12" spans="1:22" ht="17.25" customHeight="1" x14ac:dyDescent="0.3">
      <c r="A12" s="51"/>
      <c r="B12" s="198">
        <v>9712</v>
      </c>
      <c r="C12" s="198" t="s">
        <v>66</v>
      </c>
      <c r="D12" s="198" t="s">
        <v>67</v>
      </c>
      <c r="E12" s="216" t="s">
        <v>116</v>
      </c>
      <c r="F12" s="198">
        <v>14</v>
      </c>
      <c r="G12" s="198">
        <v>9</v>
      </c>
      <c r="H12" s="198"/>
      <c r="I12" s="198">
        <v>9</v>
      </c>
      <c r="J12" s="198">
        <v>11</v>
      </c>
      <c r="K12" s="198">
        <v>12</v>
      </c>
      <c r="L12" s="198">
        <v>9</v>
      </c>
      <c r="M12" s="198">
        <v>10</v>
      </c>
      <c r="N12" s="198">
        <v>9</v>
      </c>
      <c r="O12" s="198">
        <v>9</v>
      </c>
      <c r="P12" s="198"/>
      <c r="Q12" s="217"/>
      <c r="R12" s="55">
        <f t="shared" si="0"/>
        <v>92</v>
      </c>
      <c r="S12" s="52">
        <v>10</v>
      </c>
      <c r="T12" s="53">
        <f t="shared" si="1"/>
        <v>23</v>
      </c>
    </row>
    <row r="13" spans="1:22" ht="17.25" customHeight="1" x14ac:dyDescent="0.3">
      <c r="A13" s="51"/>
      <c r="B13" s="198">
        <v>9730</v>
      </c>
      <c r="C13" s="198" t="s">
        <v>73</v>
      </c>
      <c r="D13" s="198" t="s">
        <v>74</v>
      </c>
      <c r="E13" s="216" t="s">
        <v>112</v>
      </c>
      <c r="F13" s="198">
        <v>14</v>
      </c>
      <c r="G13" s="198"/>
      <c r="H13" s="198">
        <v>10</v>
      </c>
      <c r="I13" s="198">
        <v>9</v>
      </c>
      <c r="J13" s="198">
        <v>10</v>
      </c>
      <c r="K13" s="198">
        <v>11</v>
      </c>
      <c r="L13" s="198">
        <v>9</v>
      </c>
      <c r="M13" s="198">
        <v>9</v>
      </c>
      <c r="N13" s="198">
        <v>10</v>
      </c>
      <c r="O13" s="198">
        <v>9</v>
      </c>
      <c r="P13" s="198"/>
      <c r="Q13" s="217"/>
      <c r="R13" s="55">
        <f t="shared" si="0"/>
        <v>91</v>
      </c>
      <c r="S13" s="52">
        <v>11</v>
      </c>
      <c r="T13" s="53">
        <f t="shared" si="1"/>
        <v>24</v>
      </c>
    </row>
    <row r="14" spans="1:22" ht="17.25" customHeight="1" x14ac:dyDescent="0.3">
      <c r="A14" s="51"/>
      <c r="B14" s="198">
        <v>9724</v>
      </c>
      <c r="C14" s="198" t="s">
        <v>81</v>
      </c>
      <c r="D14" s="198" t="s">
        <v>82</v>
      </c>
      <c r="E14" s="216" t="s">
        <v>129</v>
      </c>
      <c r="F14" s="198">
        <v>18</v>
      </c>
      <c r="G14" s="198"/>
      <c r="H14" s="198"/>
      <c r="I14" s="198">
        <v>9</v>
      </c>
      <c r="J14" s="198">
        <v>11</v>
      </c>
      <c r="K14" s="198">
        <v>14</v>
      </c>
      <c r="L14" s="198">
        <v>9</v>
      </c>
      <c r="M14" s="198">
        <v>9</v>
      </c>
      <c r="N14" s="198">
        <v>10</v>
      </c>
      <c r="O14" s="198">
        <v>10</v>
      </c>
      <c r="P14" s="198"/>
      <c r="Q14" s="217"/>
      <c r="R14" s="55">
        <f t="shared" si="0"/>
        <v>90</v>
      </c>
      <c r="S14" s="52">
        <v>12</v>
      </c>
      <c r="T14" s="53">
        <f t="shared" si="1"/>
        <v>18</v>
      </c>
    </row>
    <row r="15" spans="1:22" ht="17.25" customHeight="1" x14ac:dyDescent="0.3">
      <c r="A15" s="51"/>
      <c r="B15" s="198">
        <v>9704</v>
      </c>
      <c r="C15" s="198" t="s">
        <v>117</v>
      </c>
      <c r="D15" s="198" t="s">
        <v>118</v>
      </c>
      <c r="E15" s="216" t="s">
        <v>121</v>
      </c>
      <c r="F15" s="198">
        <v>12</v>
      </c>
      <c r="G15" s="198">
        <v>9</v>
      </c>
      <c r="H15" s="198"/>
      <c r="I15" s="198">
        <v>9</v>
      </c>
      <c r="J15" s="198">
        <v>9</v>
      </c>
      <c r="K15" s="198">
        <v>10</v>
      </c>
      <c r="L15" s="198">
        <v>9</v>
      </c>
      <c r="M15" s="198">
        <v>9</v>
      </c>
      <c r="N15" s="198">
        <v>9</v>
      </c>
      <c r="O15" s="198">
        <v>9</v>
      </c>
      <c r="P15" s="198"/>
      <c r="Q15" s="217"/>
      <c r="R15" s="55">
        <f t="shared" si="0"/>
        <v>85</v>
      </c>
      <c r="S15" s="52">
        <v>13</v>
      </c>
      <c r="T15" s="53">
        <f t="shared" si="1"/>
        <v>21</v>
      </c>
    </row>
    <row r="16" spans="1:22" ht="17.25" customHeight="1" x14ac:dyDescent="0.3">
      <c r="A16" s="51"/>
      <c r="B16" s="198">
        <v>9728</v>
      </c>
      <c r="C16" s="198" t="s">
        <v>73</v>
      </c>
      <c r="D16" s="198" t="s">
        <v>74</v>
      </c>
      <c r="E16" s="216" t="s">
        <v>110</v>
      </c>
      <c r="F16" s="198">
        <v>15</v>
      </c>
      <c r="G16" s="198"/>
      <c r="H16" s="198">
        <v>6</v>
      </c>
      <c r="I16" s="198">
        <v>9</v>
      </c>
      <c r="J16" s="198">
        <v>9</v>
      </c>
      <c r="K16" s="198">
        <v>9</v>
      </c>
      <c r="L16" s="198">
        <v>10</v>
      </c>
      <c r="M16" s="198">
        <v>9</v>
      </c>
      <c r="N16" s="198">
        <v>9</v>
      </c>
      <c r="O16" s="198">
        <v>6</v>
      </c>
      <c r="P16" s="198"/>
      <c r="Q16" s="217"/>
      <c r="R16" s="55">
        <f t="shared" si="0"/>
        <v>82</v>
      </c>
      <c r="S16" s="52">
        <v>14</v>
      </c>
      <c r="T16" s="53">
        <f t="shared" si="1"/>
        <v>21</v>
      </c>
    </row>
    <row r="17" spans="1:20" ht="17.25" customHeight="1" x14ac:dyDescent="0.3">
      <c r="A17" s="51"/>
      <c r="B17" s="198">
        <v>9706</v>
      </c>
      <c r="C17" s="198" t="s">
        <v>60</v>
      </c>
      <c r="D17" s="198" t="s">
        <v>61</v>
      </c>
      <c r="E17" s="216" t="s">
        <v>131</v>
      </c>
      <c r="F17" s="218">
        <v>13</v>
      </c>
      <c r="G17" s="218">
        <v>9</v>
      </c>
      <c r="H17" s="218"/>
      <c r="I17" s="218">
        <v>9</v>
      </c>
      <c r="J17" s="218"/>
      <c r="K17" s="218">
        <v>12</v>
      </c>
      <c r="L17" s="218">
        <v>9</v>
      </c>
      <c r="M17" s="218">
        <v>9</v>
      </c>
      <c r="N17" s="218">
        <v>9</v>
      </c>
      <c r="O17" s="218">
        <v>10</v>
      </c>
      <c r="P17" s="218"/>
      <c r="Q17" s="219"/>
      <c r="R17" s="55">
        <f t="shared" si="0"/>
        <v>80</v>
      </c>
      <c r="S17" s="52">
        <v>15</v>
      </c>
      <c r="T17" s="53">
        <f t="shared" si="1"/>
        <v>22</v>
      </c>
    </row>
    <row r="18" spans="1:20" ht="17.25" customHeight="1" x14ac:dyDescent="0.3">
      <c r="A18" s="51"/>
      <c r="B18" s="198">
        <v>9720</v>
      </c>
      <c r="C18" s="198" t="s">
        <v>79</v>
      </c>
      <c r="D18" s="198" t="s">
        <v>80</v>
      </c>
      <c r="E18" s="216" t="s">
        <v>125</v>
      </c>
      <c r="F18" s="218">
        <v>12</v>
      </c>
      <c r="G18" s="218">
        <v>9</v>
      </c>
      <c r="H18" s="218">
        <v>7</v>
      </c>
      <c r="I18" s="218">
        <v>8</v>
      </c>
      <c r="J18" s="218"/>
      <c r="K18" s="218">
        <v>10</v>
      </c>
      <c r="L18" s="218">
        <v>7</v>
      </c>
      <c r="M18" s="218">
        <v>7</v>
      </c>
      <c r="N18" s="218">
        <v>8</v>
      </c>
      <c r="O18" s="218">
        <v>8</v>
      </c>
      <c r="P18" s="218"/>
      <c r="Q18" s="219"/>
      <c r="R18" s="55">
        <f t="shared" si="0"/>
        <v>76</v>
      </c>
      <c r="S18" s="52">
        <v>16</v>
      </c>
      <c r="T18" s="53">
        <f t="shared" si="1"/>
        <v>28</v>
      </c>
    </row>
    <row r="19" spans="1:20" ht="17.25" customHeight="1" x14ac:dyDescent="0.3">
      <c r="A19" s="51"/>
      <c r="B19" s="198">
        <v>9727</v>
      </c>
      <c r="C19" s="198" t="s">
        <v>73</v>
      </c>
      <c r="D19" s="198" t="s">
        <v>74</v>
      </c>
      <c r="E19" s="216" t="s">
        <v>109</v>
      </c>
      <c r="F19" s="218">
        <v>12</v>
      </c>
      <c r="G19" s="218"/>
      <c r="H19" s="218">
        <v>6</v>
      </c>
      <c r="I19" s="218">
        <v>9</v>
      </c>
      <c r="J19" s="218"/>
      <c r="K19" s="218">
        <v>10</v>
      </c>
      <c r="L19" s="218">
        <v>9</v>
      </c>
      <c r="M19" s="218">
        <v>9</v>
      </c>
      <c r="N19" s="218">
        <v>6</v>
      </c>
      <c r="O19" s="218">
        <v>6</v>
      </c>
      <c r="P19" s="218"/>
      <c r="Q19" s="219">
        <v>1</v>
      </c>
      <c r="R19" s="55">
        <f t="shared" si="0"/>
        <v>66</v>
      </c>
      <c r="S19" s="52">
        <v>17</v>
      </c>
      <c r="T19" s="53">
        <f t="shared" si="1"/>
        <v>18</v>
      </c>
    </row>
    <row r="20" spans="1:20" ht="17.25" customHeight="1" x14ac:dyDescent="0.3">
      <c r="A20" s="51"/>
      <c r="B20" s="198">
        <v>9709</v>
      </c>
      <c r="C20" s="198" t="s">
        <v>66</v>
      </c>
      <c r="D20" s="198" t="s">
        <v>67</v>
      </c>
      <c r="E20" s="216" t="s">
        <v>113</v>
      </c>
      <c r="F20" s="218">
        <v>13</v>
      </c>
      <c r="G20" s="218"/>
      <c r="H20" s="218"/>
      <c r="I20" s="218">
        <v>9</v>
      </c>
      <c r="J20" s="218"/>
      <c r="K20" s="218">
        <v>10</v>
      </c>
      <c r="L20" s="218">
        <v>7</v>
      </c>
      <c r="M20" s="218">
        <v>7</v>
      </c>
      <c r="N20" s="218">
        <v>8</v>
      </c>
      <c r="O20" s="218">
        <v>9</v>
      </c>
      <c r="P20" s="218"/>
      <c r="Q20" s="219"/>
      <c r="R20" s="55">
        <f t="shared" si="0"/>
        <v>63</v>
      </c>
      <c r="S20" s="52">
        <v>18</v>
      </c>
      <c r="T20" s="53">
        <f t="shared" si="1"/>
        <v>13</v>
      </c>
    </row>
    <row r="21" spans="1:20" ht="17.25" customHeight="1" x14ac:dyDescent="0.3">
      <c r="A21" s="51"/>
      <c r="B21" s="198">
        <v>9715</v>
      </c>
      <c r="C21" s="198" t="s">
        <v>79</v>
      </c>
      <c r="D21" s="198" t="s">
        <v>80</v>
      </c>
      <c r="E21" s="216" t="s">
        <v>108</v>
      </c>
      <c r="F21" s="218"/>
      <c r="G21" s="218">
        <v>9</v>
      </c>
      <c r="H21" s="218"/>
      <c r="I21" s="218">
        <v>7</v>
      </c>
      <c r="J21" s="218"/>
      <c r="K21" s="218">
        <v>11</v>
      </c>
      <c r="L21" s="218">
        <v>8</v>
      </c>
      <c r="M21" s="218">
        <v>8</v>
      </c>
      <c r="N21" s="218">
        <v>8</v>
      </c>
      <c r="O21" s="218">
        <v>9</v>
      </c>
      <c r="P21" s="218"/>
      <c r="Q21" s="219"/>
      <c r="R21" s="55">
        <f t="shared" si="0"/>
        <v>60</v>
      </c>
      <c r="S21" s="52">
        <v>19</v>
      </c>
      <c r="T21" s="53">
        <f t="shared" si="1"/>
        <v>9</v>
      </c>
    </row>
    <row r="22" spans="1:20" ht="17.25" customHeight="1" x14ac:dyDescent="0.3">
      <c r="A22" s="51"/>
      <c r="B22" s="198">
        <v>9701</v>
      </c>
      <c r="C22" s="198" t="s">
        <v>117</v>
      </c>
      <c r="D22" s="198" t="s">
        <v>118</v>
      </c>
      <c r="E22" s="216" t="s">
        <v>119</v>
      </c>
      <c r="F22" s="198"/>
      <c r="G22" s="198">
        <v>11</v>
      </c>
      <c r="H22" s="198"/>
      <c r="I22" s="198">
        <v>9</v>
      </c>
      <c r="J22" s="198"/>
      <c r="K22" s="198">
        <v>11</v>
      </c>
      <c r="L22" s="198">
        <v>6</v>
      </c>
      <c r="M22" s="198">
        <v>7</v>
      </c>
      <c r="N22" s="198">
        <v>7</v>
      </c>
      <c r="O22" s="198">
        <v>9</v>
      </c>
      <c r="P22" s="198"/>
      <c r="Q22" s="217"/>
      <c r="R22" s="55">
        <f t="shared" si="0"/>
        <v>60</v>
      </c>
      <c r="S22" s="52">
        <v>20</v>
      </c>
      <c r="T22" s="53">
        <f t="shared" si="1"/>
        <v>11</v>
      </c>
    </row>
    <row r="23" spans="1:20" ht="17.25" customHeight="1" x14ac:dyDescent="0.3">
      <c r="A23" s="51"/>
      <c r="B23" s="198">
        <v>9715</v>
      </c>
      <c r="C23" s="198" t="s">
        <v>79</v>
      </c>
      <c r="D23" s="198" t="s">
        <v>80</v>
      </c>
      <c r="E23" s="216" t="s">
        <v>107</v>
      </c>
      <c r="F23" s="198"/>
      <c r="G23" s="198"/>
      <c r="H23" s="198"/>
      <c r="I23" s="198">
        <v>9</v>
      </c>
      <c r="J23" s="198"/>
      <c r="K23" s="198">
        <v>11</v>
      </c>
      <c r="L23" s="198">
        <v>9</v>
      </c>
      <c r="M23" s="198">
        <v>9</v>
      </c>
      <c r="N23" s="198">
        <v>9</v>
      </c>
      <c r="O23" s="198">
        <v>9</v>
      </c>
      <c r="P23" s="198"/>
      <c r="Q23" s="217"/>
      <c r="R23" s="55">
        <f t="shared" si="0"/>
        <v>56</v>
      </c>
      <c r="S23" s="52">
        <v>21</v>
      </c>
      <c r="T23" s="53">
        <f t="shared" si="1"/>
        <v>0</v>
      </c>
    </row>
    <row r="24" spans="1:20" ht="17.25" customHeight="1" x14ac:dyDescent="0.3">
      <c r="A24" s="51"/>
      <c r="B24" s="198">
        <v>9718</v>
      </c>
      <c r="C24" s="198" t="s">
        <v>79</v>
      </c>
      <c r="D24" s="198" t="s">
        <v>80</v>
      </c>
      <c r="E24" s="216" t="s">
        <v>123</v>
      </c>
      <c r="F24" s="198"/>
      <c r="G24" s="198">
        <v>9</v>
      </c>
      <c r="H24" s="198"/>
      <c r="I24" s="198">
        <v>7</v>
      </c>
      <c r="J24" s="198"/>
      <c r="K24" s="198">
        <v>10</v>
      </c>
      <c r="L24" s="198">
        <v>7</v>
      </c>
      <c r="M24" s="198">
        <v>6</v>
      </c>
      <c r="N24" s="198">
        <v>7</v>
      </c>
      <c r="O24" s="198">
        <v>8</v>
      </c>
      <c r="P24" s="198"/>
      <c r="Q24" s="217"/>
      <c r="R24" s="55">
        <f t="shared" si="0"/>
        <v>54</v>
      </c>
      <c r="S24" s="52">
        <v>22</v>
      </c>
      <c r="T24" s="53">
        <f t="shared" si="1"/>
        <v>9</v>
      </c>
    </row>
    <row r="25" spans="1:20" ht="17.25" customHeight="1" x14ac:dyDescent="0.3">
      <c r="A25" s="51"/>
      <c r="B25" s="198">
        <v>9725</v>
      </c>
      <c r="C25" s="198" t="s">
        <v>70</v>
      </c>
      <c r="D25" s="198" t="s">
        <v>71</v>
      </c>
      <c r="E25" s="216" t="s">
        <v>134</v>
      </c>
      <c r="F25" s="218"/>
      <c r="G25" s="218"/>
      <c r="H25" s="218">
        <v>6</v>
      </c>
      <c r="I25" s="218">
        <v>7</v>
      </c>
      <c r="J25" s="218"/>
      <c r="K25" s="218">
        <v>10</v>
      </c>
      <c r="L25" s="218">
        <v>6</v>
      </c>
      <c r="M25" s="218">
        <v>6</v>
      </c>
      <c r="N25" s="218">
        <v>6</v>
      </c>
      <c r="O25" s="218">
        <v>10</v>
      </c>
      <c r="P25" s="218"/>
      <c r="Q25" s="219"/>
      <c r="R25" s="55">
        <f t="shared" si="0"/>
        <v>51</v>
      </c>
      <c r="S25" s="52">
        <v>23</v>
      </c>
      <c r="T25" s="53">
        <f t="shared" si="1"/>
        <v>6</v>
      </c>
    </row>
    <row r="26" spans="1:20" ht="17.25" customHeight="1" x14ac:dyDescent="0.3">
      <c r="A26" s="51"/>
      <c r="B26" s="198">
        <v>9714</v>
      </c>
      <c r="C26" s="198" t="s">
        <v>79</v>
      </c>
      <c r="D26" s="198" t="s">
        <v>80</v>
      </c>
      <c r="E26" s="216" t="s">
        <v>106</v>
      </c>
      <c r="F26" s="218"/>
      <c r="G26" s="218"/>
      <c r="H26" s="218"/>
      <c r="I26" s="218">
        <v>7</v>
      </c>
      <c r="J26" s="218"/>
      <c r="K26" s="218">
        <v>11</v>
      </c>
      <c r="L26" s="218">
        <v>8</v>
      </c>
      <c r="M26" s="218">
        <v>7</v>
      </c>
      <c r="N26" s="218">
        <v>8</v>
      </c>
      <c r="O26" s="218">
        <v>9</v>
      </c>
      <c r="P26" s="218"/>
      <c r="Q26" s="219"/>
      <c r="R26" s="55">
        <f t="shared" si="0"/>
        <v>50</v>
      </c>
      <c r="S26" s="52">
        <v>24</v>
      </c>
      <c r="T26" s="53">
        <f t="shared" si="1"/>
        <v>0</v>
      </c>
    </row>
    <row r="27" spans="1:20" ht="17.25" customHeight="1" x14ac:dyDescent="0.3">
      <c r="A27" s="51"/>
      <c r="B27" s="198">
        <v>9713</v>
      </c>
      <c r="C27" s="198" t="s">
        <v>79</v>
      </c>
      <c r="D27" s="198" t="s">
        <v>80</v>
      </c>
      <c r="E27" s="216" t="s">
        <v>105</v>
      </c>
      <c r="F27" s="198"/>
      <c r="G27" s="198"/>
      <c r="H27" s="198"/>
      <c r="I27" s="198">
        <v>8</v>
      </c>
      <c r="J27" s="198"/>
      <c r="K27" s="198">
        <v>11</v>
      </c>
      <c r="L27" s="198">
        <v>7</v>
      </c>
      <c r="M27" s="198">
        <v>8</v>
      </c>
      <c r="N27" s="198">
        <v>7</v>
      </c>
      <c r="O27" s="198">
        <v>7</v>
      </c>
      <c r="P27" s="198"/>
      <c r="Q27" s="217"/>
      <c r="R27" s="55">
        <f t="shared" si="0"/>
        <v>48</v>
      </c>
      <c r="S27" s="52">
        <v>25</v>
      </c>
      <c r="T27" s="53">
        <f t="shared" si="1"/>
        <v>0</v>
      </c>
    </row>
    <row r="28" spans="1:20" ht="17.25" customHeight="1" x14ac:dyDescent="0.3">
      <c r="A28" s="51"/>
      <c r="B28" s="198">
        <v>9717</v>
      </c>
      <c r="C28" s="198" t="s">
        <v>79</v>
      </c>
      <c r="D28" s="198" t="s">
        <v>80</v>
      </c>
      <c r="E28" s="216" t="s">
        <v>122</v>
      </c>
      <c r="F28" s="218"/>
      <c r="G28" s="218"/>
      <c r="H28" s="218"/>
      <c r="I28" s="218">
        <v>7</v>
      </c>
      <c r="J28" s="218"/>
      <c r="K28" s="218">
        <v>11</v>
      </c>
      <c r="L28" s="218">
        <v>7</v>
      </c>
      <c r="M28" s="218">
        <v>6</v>
      </c>
      <c r="N28" s="218">
        <v>7</v>
      </c>
      <c r="O28" s="218">
        <v>9</v>
      </c>
      <c r="P28" s="218"/>
      <c r="Q28" s="219"/>
      <c r="R28" s="55">
        <f t="shared" si="0"/>
        <v>47</v>
      </c>
      <c r="S28" s="52">
        <v>26</v>
      </c>
      <c r="T28" s="53">
        <f t="shared" si="1"/>
        <v>0</v>
      </c>
    </row>
    <row r="29" spans="1:20" ht="17.25" customHeight="1" x14ac:dyDescent="0.3">
      <c r="A29" s="51"/>
      <c r="B29" s="198">
        <v>9719</v>
      </c>
      <c r="C29" s="198" t="s">
        <v>79</v>
      </c>
      <c r="D29" s="198" t="s">
        <v>80</v>
      </c>
      <c r="E29" s="216" t="s">
        <v>124</v>
      </c>
      <c r="F29" s="218"/>
      <c r="G29" s="218"/>
      <c r="H29" s="218"/>
      <c r="I29" s="218">
        <v>7</v>
      </c>
      <c r="J29" s="218"/>
      <c r="K29" s="218">
        <v>10</v>
      </c>
      <c r="L29" s="218">
        <v>6</v>
      </c>
      <c r="M29" s="218">
        <v>7</v>
      </c>
      <c r="N29" s="218">
        <v>7</v>
      </c>
      <c r="O29" s="218">
        <v>9</v>
      </c>
      <c r="P29" s="218"/>
      <c r="Q29" s="219"/>
      <c r="R29" s="55">
        <f t="shared" si="0"/>
        <v>46</v>
      </c>
      <c r="S29" s="52">
        <v>27</v>
      </c>
      <c r="T29" s="53">
        <f t="shared" si="1"/>
        <v>0</v>
      </c>
    </row>
    <row r="30" spans="1:20" ht="17.25" customHeight="1" x14ac:dyDescent="0.3">
      <c r="A30" s="51"/>
      <c r="B30" s="198">
        <v>9703</v>
      </c>
      <c r="C30" s="198" t="s">
        <v>117</v>
      </c>
      <c r="D30" s="198" t="s">
        <v>118</v>
      </c>
      <c r="E30" s="216" t="s">
        <v>120</v>
      </c>
      <c r="F30" s="198"/>
      <c r="G30" s="198">
        <v>9</v>
      </c>
      <c r="H30" s="198"/>
      <c r="I30" s="198">
        <v>9</v>
      </c>
      <c r="J30" s="198"/>
      <c r="K30" s="198">
        <v>9</v>
      </c>
      <c r="L30" s="198">
        <v>6</v>
      </c>
      <c r="M30" s="198">
        <v>6</v>
      </c>
      <c r="N30" s="198"/>
      <c r="O30" s="198"/>
      <c r="P30" s="198"/>
      <c r="Q30" s="217"/>
      <c r="R30" s="55">
        <f t="shared" si="0"/>
        <v>39</v>
      </c>
      <c r="S30" s="52">
        <v>28</v>
      </c>
      <c r="T30" s="53">
        <f t="shared" si="1"/>
        <v>9</v>
      </c>
    </row>
    <row r="31" spans="1:20" ht="17.25" customHeight="1" x14ac:dyDescent="0.3">
      <c r="A31" s="51"/>
      <c r="B31" s="198">
        <v>9702</v>
      </c>
      <c r="C31" s="198" t="s">
        <v>117</v>
      </c>
      <c r="D31" s="198" t="s">
        <v>118</v>
      </c>
      <c r="E31" s="216" t="s">
        <v>110</v>
      </c>
      <c r="F31" s="198"/>
      <c r="G31" s="198"/>
      <c r="H31" s="198"/>
      <c r="I31" s="198">
        <v>6</v>
      </c>
      <c r="J31" s="198"/>
      <c r="K31" s="198">
        <v>9</v>
      </c>
      <c r="L31" s="198"/>
      <c r="M31" s="198"/>
      <c r="N31" s="198">
        <v>6</v>
      </c>
      <c r="O31" s="198">
        <v>9</v>
      </c>
      <c r="P31" s="198"/>
      <c r="Q31" s="217"/>
      <c r="R31" s="55">
        <f t="shared" si="0"/>
        <v>30</v>
      </c>
      <c r="S31" s="52">
        <v>29</v>
      </c>
      <c r="T31" s="53">
        <f t="shared" si="1"/>
        <v>0</v>
      </c>
    </row>
    <row r="32" spans="1:20" ht="17.25" customHeight="1" x14ac:dyDescent="0.3">
      <c r="A32" s="51"/>
      <c r="B32" s="198">
        <v>9723</v>
      </c>
      <c r="C32" s="198" t="s">
        <v>81</v>
      </c>
      <c r="D32" s="198" t="s">
        <v>82</v>
      </c>
      <c r="E32" s="216" t="s">
        <v>128</v>
      </c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  <c r="Q32" s="217"/>
      <c r="R32" s="55">
        <f t="shared" si="0"/>
        <v>0</v>
      </c>
      <c r="S32" s="52">
        <v>30</v>
      </c>
      <c r="T32" s="53">
        <f t="shared" si="1"/>
        <v>0</v>
      </c>
    </row>
  </sheetData>
  <sortState xmlns:xlrd2="http://schemas.microsoft.com/office/spreadsheetml/2017/richdata2" ref="B3:T32">
    <sortCondition descending="1" ref="R3:R32"/>
    <sortCondition descending="1" ref="F3:F32"/>
  </sortState>
  <mergeCells count="1">
    <mergeCell ref="B1:V1"/>
  </mergeCells>
  <phoneticPr fontId="0" type="noConversion"/>
  <printOptions gridLines="1"/>
  <pageMargins left="0.31496062992125984" right="0.31496062992125984" top="0.59055118110236227" bottom="0.62992125984251968" header="0.51181102362204722" footer="0.51181102362204722"/>
  <pageSetup paperSize="9" scale="75" fitToHeight="0" orientation="landscape" horizontalDpi="4294967294" r:id="rId1"/>
  <headerFooter alignWithMargins="0"/>
  <rowBreaks count="1" manualBreakCount="1">
    <brk id="2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B8DBA-8AFB-4529-8492-39B5F75CA3A5}">
  <sheetPr>
    <pageSetUpPr fitToPage="1"/>
  </sheetPr>
  <dimension ref="A1:W22"/>
  <sheetViews>
    <sheetView topLeftCell="B1" zoomScale="80" zoomScaleNormal="80" workbookViewId="0">
      <pane ySplit="1" topLeftCell="A2" activePane="bottomLeft" state="frozen"/>
      <selection activeCell="C33" sqref="C33"/>
      <selection pane="bottomLeft" activeCell="B25" sqref="B1:V25"/>
    </sheetView>
  </sheetViews>
  <sheetFormatPr defaultRowHeight="15.75" customHeight="1" x14ac:dyDescent="0.3"/>
  <cols>
    <col min="1" max="1" width="4" style="1" bestFit="1" customWidth="1"/>
    <col min="2" max="2" width="7.44140625" style="1" bestFit="1" customWidth="1"/>
    <col min="3" max="3" width="29.5546875" style="56" customWidth="1"/>
    <col min="4" max="4" width="7.6640625" style="1" customWidth="1"/>
    <col min="5" max="5" width="7.6640625" style="57" customWidth="1"/>
    <col min="6" max="6" width="7.6640625" style="58" customWidth="1"/>
    <col min="7" max="18" width="7.6640625" style="59" customWidth="1"/>
    <col min="19" max="19" width="7.6640625" style="1" customWidth="1"/>
    <col min="20" max="20" width="9.44140625" style="49" bestFit="1" customWidth="1"/>
    <col min="21" max="21" width="5.5546875" style="60" bestFit="1" customWidth="1"/>
    <col min="22" max="22" width="18.109375" style="61" bestFit="1" customWidth="1"/>
    <col min="23" max="257" width="8.88671875" style="1"/>
    <col min="258" max="258" width="3.88671875" style="1" bestFit="1" customWidth="1"/>
    <col min="259" max="259" width="29.5546875" style="1" customWidth="1"/>
    <col min="260" max="275" width="7.6640625" style="1" customWidth="1"/>
    <col min="276" max="276" width="9.33203125" style="1" bestFit="1" customWidth="1"/>
    <col min="277" max="277" width="5.44140625" style="1" bestFit="1" customWidth="1"/>
    <col min="278" max="278" width="18" style="1" bestFit="1" customWidth="1"/>
    <col min="279" max="513" width="8.88671875" style="1"/>
    <col min="514" max="514" width="3.88671875" style="1" bestFit="1" customWidth="1"/>
    <col min="515" max="515" width="29.5546875" style="1" customWidth="1"/>
    <col min="516" max="531" width="7.6640625" style="1" customWidth="1"/>
    <col min="532" max="532" width="9.33203125" style="1" bestFit="1" customWidth="1"/>
    <col min="533" max="533" width="5.44140625" style="1" bestFit="1" customWidth="1"/>
    <col min="534" max="534" width="18" style="1" bestFit="1" customWidth="1"/>
    <col min="535" max="769" width="8.88671875" style="1"/>
    <col min="770" max="770" width="3.88671875" style="1" bestFit="1" customWidth="1"/>
    <col min="771" max="771" width="29.5546875" style="1" customWidth="1"/>
    <col min="772" max="787" width="7.6640625" style="1" customWidth="1"/>
    <col min="788" max="788" width="9.33203125" style="1" bestFit="1" customWidth="1"/>
    <col min="789" max="789" width="5.44140625" style="1" bestFit="1" customWidth="1"/>
    <col min="790" max="790" width="18" style="1" bestFit="1" customWidth="1"/>
    <col min="791" max="1025" width="8.88671875" style="1"/>
    <col min="1026" max="1026" width="3.88671875" style="1" bestFit="1" customWidth="1"/>
    <col min="1027" max="1027" width="29.5546875" style="1" customWidth="1"/>
    <col min="1028" max="1043" width="7.6640625" style="1" customWidth="1"/>
    <col min="1044" max="1044" width="9.33203125" style="1" bestFit="1" customWidth="1"/>
    <col min="1045" max="1045" width="5.44140625" style="1" bestFit="1" customWidth="1"/>
    <col min="1046" max="1046" width="18" style="1" bestFit="1" customWidth="1"/>
    <col min="1047" max="1281" width="8.88671875" style="1"/>
    <col min="1282" max="1282" width="3.88671875" style="1" bestFit="1" customWidth="1"/>
    <col min="1283" max="1283" width="29.5546875" style="1" customWidth="1"/>
    <col min="1284" max="1299" width="7.6640625" style="1" customWidth="1"/>
    <col min="1300" max="1300" width="9.33203125" style="1" bestFit="1" customWidth="1"/>
    <col min="1301" max="1301" width="5.44140625" style="1" bestFit="1" customWidth="1"/>
    <col min="1302" max="1302" width="18" style="1" bestFit="1" customWidth="1"/>
    <col min="1303" max="1537" width="8.88671875" style="1"/>
    <col min="1538" max="1538" width="3.88671875" style="1" bestFit="1" customWidth="1"/>
    <col min="1539" max="1539" width="29.5546875" style="1" customWidth="1"/>
    <col min="1540" max="1555" width="7.6640625" style="1" customWidth="1"/>
    <col min="1556" max="1556" width="9.33203125" style="1" bestFit="1" customWidth="1"/>
    <col min="1557" max="1557" width="5.44140625" style="1" bestFit="1" customWidth="1"/>
    <col min="1558" max="1558" width="18" style="1" bestFit="1" customWidth="1"/>
    <col min="1559" max="1793" width="8.88671875" style="1"/>
    <col min="1794" max="1794" width="3.88671875" style="1" bestFit="1" customWidth="1"/>
    <col min="1795" max="1795" width="29.5546875" style="1" customWidth="1"/>
    <col min="1796" max="1811" width="7.6640625" style="1" customWidth="1"/>
    <col min="1812" max="1812" width="9.33203125" style="1" bestFit="1" customWidth="1"/>
    <col min="1813" max="1813" width="5.44140625" style="1" bestFit="1" customWidth="1"/>
    <col min="1814" max="1814" width="18" style="1" bestFit="1" customWidth="1"/>
    <col min="1815" max="2049" width="8.88671875" style="1"/>
    <col min="2050" max="2050" width="3.88671875" style="1" bestFit="1" customWidth="1"/>
    <col min="2051" max="2051" width="29.5546875" style="1" customWidth="1"/>
    <col min="2052" max="2067" width="7.6640625" style="1" customWidth="1"/>
    <col min="2068" max="2068" width="9.33203125" style="1" bestFit="1" customWidth="1"/>
    <col min="2069" max="2069" width="5.44140625" style="1" bestFit="1" customWidth="1"/>
    <col min="2070" max="2070" width="18" style="1" bestFit="1" customWidth="1"/>
    <col min="2071" max="2305" width="8.88671875" style="1"/>
    <col min="2306" max="2306" width="3.88671875" style="1" bestFit="1" customWidth="1"/>
    <col min="2307" max="2307" width="29.5546875" style="1" customWidth="1"/>
    <col min="2308" max="2323" width="7.6640625" style="1" customWidth="1"/>
    <col min="2324" max="2324" width="9.33203125" style="1" bestFit="1" customWidth="1"/>
    <col min="2325" max="2325" width="5.44140625" style="1" bestFit="1" customWidth="1"/>
    <col min="2326" max="2326" width="18" style="1" bestFit="1" customWidth="1"/>
    <col min="2327" max="2561" width="8.88671875" style="1"/>
    <col min="2562" max="2562" width="3.88671875" style="1" bestFit="1" customWidth="1"/>
    <col min="2563" max="2563" width="29.5546875" style="1" customWidth="1"/>
    <col min="2564" max="2579" width="7.6640625" style="1" customWidth="1"/>
    <col min="2580" max="2580" width="9.33203125" style="1" bestFit="1" customWidth="1"/>
    <col min="2581" max="2581" width="5.44140625" style="1" bestFit="1" customWidth="1"/>
    <col min="2582" max="2582" width="18" style="1" bestFit="1" customWidth="1"/>
    <col min="2583" max="2817" width="8.88671875" style="1"/>
    <col min="2818" max="2818" width="3.88671875" style="1" bestFit="1" customWidth="1"/>
    <col min="2819" max="2819" width="29.5546875" style="1" customWidth="1"/>
    <col min="2820" max="2835" width="7.6640625" style="1" customWidth="1"/>
    <col min="2836" max="2836" width="9.33203125" style="1" bestFit="1" customWidth="1"/>
    <col min="2837" max="2837" width="5.44140625" style="1" bestFit="1" customWidth="1"/>
    <col min="2838" max="2838" width="18" style="1" bestFit="1" customWidth="1"/>
    <col min="2839" max="3073" width="8.88671875" style="1"/>
    <col min="3074" max="3074" width="3.88671875" style="1" bestFit="1" customWidth="1"/>
    <col min="3075" max="3075" width="29.5546875" style="1" customWidth="1"/>
    <col min="3076" max="3091" width="7.6640625" style="1" customWidth="1"/>
    <col min="3092" max="3092" width="9.33203125" style="1" bestFit="1" customWidth="1"/>
    <col min="3093" max="3093" width="5.44140625" style="1" bestFit="1" customWidth="1"/>
    <col min="3094" max="3094" width="18" style="1" bestFit="1" customWidth="1"/>
    <col min="3095" max="3329" width="8.88671875" style="1"/>
    <col min="3330" max="3330" width="3.88671875" style="1" bestFit="1" customWidth="1"/>
    <col min="3331" max="3331" width="29.5546875" style="1" customWidth="1"/>
    <col min="3332" max="3347" width="7.6640625" style="1" customWidth="1"/>
    <col min="3348" max="3348" width="9.33203125" style="1" bestFit="1" customWidth="1"/>
    <col min="3349" max="3349" width="5.44140625" style="1" bestFit="1" customWidth="1"/>
    <col min="3350" max="3350" width="18" style="1" bestFit="1" customWidth="1"/>
    <col min="3351" max="3585" width="8.88671875" style="1"/>
    <col min="3586" max="3586" width="3.88671875" style="1" bestFit="1" customWidth="1"/>
    <col min="3587" max="3587" width="29.5546875" style="1" customWidth="1"/>
    <col min="3588" max="3603" width="7.6640625" style="1" customWidth="1"/>
    <col min="3604" max="3604" width="9.33203125" style="1" bestFit="1" customWidth="1"/>
    <col min="3605" max="3605" width="5.44140625" style="1" bestFit="1" customWidth="1"/>
    <col min="3606" max="3606" width="18" style="1" bestFit="1" customWidth="1"/>
    <col min="3607" max="3841" width="8.88671875" style="1"/>
    <col min="3842" max="3842" width="3.88671875" style="1" bestFit="1" customWidth="1"/>
    <col min="3843" max="3843" width="29.5546875" style="1" customWidth="1"/>
    <col min="3844" max="3859" width="7.6640625" style="1" customWidth="1"/>
    <col min="3860" max="3860" width="9.33203125" style="1" bestFit="1" customWidth="1"/>
    <col min="3861" max="3861" width="5.44140625" style="1" bestFit="1" customWidth="1"/>
    <col min="3862" max="3862" width="18" style="1" bestFit="1" customWidth="1"/>
    <col min="3863" max="4097" width="8.88671875" style="1"/>
    <col min="4098" max="4098" width="3.88671875" style="1" bestFit="1" customWidth="1"/>
    <col min="4099" max="4099" width="29.5546875" style="1" customWidth="1"/>
    <col min="4100" max="4115" width="7.6640625" style="1" customWidth="1"/>
    <col min="4116" max="4116" width="9.33203125" style="1" bestFit="1" customWidth="1"/>
    <col min="4117" max="4117" width="5.44140625" style="1" bestFit="1" customWidth="1"/>
    <col min="4118" max="4118" width="18" style="1" bestFit="1" customWidth="1"/>
    <col min="4119" max="4353" width="8.88671875" style="1"/>
    <col min="4354" max="4354" width="3.88671875" style="1" bestFit="1" customWidth="1"/>
    <col min="4355" max="4355" width="29.5546875" style="1" customWidth="1"/>
    <col min="4356" max="4371" width="7.6640625" style="1" customWidth="1"/>
    <col min="4372" max="4372" width="9.33203125" style="1" bestFit="1" customWidth="1"/>
    <col min="4373" max="4373" width="5.44140625" style="1" bestFit="1" customWidth="1"/>
    <col min="4374" max="4374" width="18" style="1" bestFit="1" customWidth="1"/>
    <col min="4375" max="4609" width="8.88671875" style="1"/>
    <col min="4610" max="4610" width="3.88671875" style="1" bestFit="1" customWidth="1"/>
    <col min="4611" max="4611" width="29.5546875" style="1" customWidth="1"/>
    <col min="4612" max="4627" width="7.6640625" style="1" customWidth="1"/>
    <col min="4628" max="4628" width="9.33203125" style="1" bestFit="1" customWidth="1"/>
    <col min="4629" max="4629" width="5.44140625" style="1" bestFit="1" customWidth="1"/>
    <col min="4630" max="4630" width="18" style="1" bestFit="1" customWidth="1"/>
    <col min="4631" max="4865" width="8.88671875" style="1"/>
    <col min="4866" max="4866" width="3.88671875" style="1" bestFit="1" customWidth="1"/>
    <col min="4867" max="4867" width="29.5546875" style="1" customWidth="1"/>
    <col min="4868" max="4883" width="7.6640625" style="1" customWidth="1"/>
    <col min="4884" max="4884" width="9.33203125" style="1" bestFit="1" customWidth="1"/>
    <col min="4885" max="4885" width="5.44140625" style="1" bestFit="1" customWidth="1"/>
    <col min="4886" max="4886" width="18" style="1" bestFit="1" customWidth="1"/>
    <col min="4887" max="5121" width="8.88671875" style="1"/>
    <col min="5122" max="5122" width="3.88671875" style="1" bestFit="1" customWidth="1"/>
    <col min="5123" max="5123" width="29.5546875" style="1" customWidth="1"/>
    <col min="5124" max="5139" width="7.6640625" style="1" customWidth="1"/>
    <col min="5140" max="5140" width="9.33203125" style="1" bestFit="1" customWidth="1"/>
    <col min="5141" max="5141" width="5.44140625" style="1" bestFit="1" customWidth="1"/>
    <col min="5142" max="5142" width="18" style="1" bestFit="1" customWidth="1"/>
    <col min="5143" max="5377" width="8.88671875" style="1"/>
    <col min="5378" max="5378" width="3.88671875" style="1" bestFit="1" customWidth="1"/>
    <col min="5379" max="5379" width="29.5546875" style="1" customWidth="1"/>
    <col min="5380" max="5395" width="7.6640625" style="1" customWidth="1"/>
    <col min="5396" max="5396" width="9.33203125" style="1" bestFit="1" customWidth="1"/>
    <col min="5397" max="5397" width="5.44140625" style="1" bestFit="1" customWidth="1"/>
    <col min="5398" max="5398" width="18" style="1" bestFit="1" customWidth="1"/>
    <col min="5399" max="5633" width="8.88671875" style="1"/>
    <col min="5634" max="5634" width="3.88671875" style="1" bestFit="1" customWidth="1"/>
    <col min="5635" max="5635" width="29.5546875" style="1" customWidth="1"/>
    <col min="5636" max="5651" width="7.6640625" style="1" customWidth="1"/>
    <col min="5652" max="5652" width="9.33203125" style="1" bestFit="1" customWidth="1"/>
    <col min="5653" max="5653" width="5.44140625" style="1" bestFit="1" customWidth="1"/>
    <col min="5654" max="5654" width="18" style="1" bestFit="1" customWidth="1"/>
    <col min="5655" max="5889" width="8.88671875" style="1"/>
    <col min="5890" max="5890" width="3.88671875" style="1" bestFit="1" customWidth="1"/>
    <col min="5891" max="5891" width="29.5546875" style="1" customWidth="1"/>
    <col min="5892" max="5907" width="7.6640625" style="1" customWidth="1"/>
    <col min="5908" max="5908" width="9.33203125" style="1" bestFit="1" customWidth="1"/>
    <col min="5909" max="5909" width="5.44140625" style="1" bestFit="1" customWidth="1"/>
    <col min="5910" max="5910" width="18" style="1" bestFit="1" customWidth="1"/>
    <col min="5911" max="6145" width="8.88671875" style="1"/>
    <col min="6146" max="6146" width="3.88671875" style="1" bestFit="1" customWidth="1"/>
    <col min="6147" max="6147" width="29.5546875" style="1" customWidth="1"/>
    <col min="6148" max="6163" width="7.6640625" style="1" customWidth="1"/>
    <col min="6164" max="6164" width="9.33203125" style="1" bestFit="1" customWidth="1"/>
    <col min="6165" max="6165" width="5.44140625" style="1" bestFit="1" customWidth="1"/>
    <col min="6166" max="6166" width="18" style="1" bestFit="1" customWidth="1"/>
    <col min="6167" max="6401" width="8.88671875" style="1"/>
    <col min="6402" max="6402" width="3.88671875" style="1" bestFit="1" customWidth="1"/>
    <col min="6403" max="6403" width="29.5546875" style="1" customWidth="1"/>
    <col min="6404" max="6419" width="7.6640625" style="1" customWidth="1"/>
    <col min="6420" max="6420" width="9.33203125" style="1" bestFit="1" customWidth="1"/>
    <col min="6421" max="6421" width="5.44140625" style="1" bestFit="1" customWidth="1"/>
    <col min="6422" max="6422" width="18" style="1" bestFit="1" customWidth="1"/>
    <col min="6423" max="6657" width="8.88671875" style="1"/>
    <col min="6658" max="6658" width="3.88671875" style="1" bestFit="1" customWidth="1"/>
    <col min="6659" max="6659" width="29.5546875" style="1" customWidth="1"/>
    <col min="6660" max="6675" width="7.6640625" style="1" customWidth="1"/>
    <col min="6676" max="6676" width="9.33203125" style="1" bestFit="1" customWidth="1"/>
    <col min="6677" max="6677" width="5.44140625" style="1" bestFit="1" customWidth="1"/>
    <col min="6678" max="6678" width="18" style="1" bestFit="1" customWidth="1"/>
    <col min="6679" max="6913" width="8.88671875" style="1"/>
    <col min="6914" max="6914" width="3.88671875" style="1" bestFit="1" customWidth="1"/>
    <col min="6915" max="6915" width="29.5546875" style="1" customWidth="1"/>
    <col min="6916" max="6931" width="7.6640625" style="1" customWidth="1"/>
    <col min="6932" max="6932" width="9.33203125" style="1" bestFit="1" customWidth="1"/>
    <col min="6933" max="6933" width="5.44140625" style="1" bestFit="1" customWidth="1"/>
    <col min="6934" max="6934" width="18" style="1" bestFit="1" customWidth="1"/>
    <col min="6935" max="7169" width="8.88671875" style="1"/>
    <col min="7170" max="7170" width="3.88671875" style="1" bestFit="1" customWidth="1"/>
    <col min="7171" max="7171" width="29.5546875" style="1" customWidth="1"/>
    <col min="7172" max="7187" width="7.6640625" style="1" customWidth="1"/>
    <col min="7188" max="7188" width="9.33203125" style="1" bestFit="1" customWidth="1"/>
    <col min="7189" max="7189" width="5.44140625" style="1" bestFit="1" customWidth="1"/>
    <col min="7190" max="7190" width="18" style="1" bestFit="1" customWidth="1"/>
    <col min="7191" max="7425" width="8.88671875" style="1"/>
    <col min="7426" max="7426" width="3.88671875" style="1" bestFit="1" customWidth="1"/>
    <col min="7427" max="7427" width="29.5546875" style="1" customWidth="1"/>
    <col min="7428" max="7443" width="7.6640625" style="1" customWidth="1"/>
    <col min="7444" max="7444" width="9.33203125" style="1" bestFit="1" customWidth="1"/>
    <col min="7445" max="7445" width="5.44140625" style="1" bestFit="1" customWidth="1"/>
    <col min="7446" max="7446" width="18" style="1" bestFit="1" customWidth="1"/>
    <col min="7447" max="7681" width="8.88671875" style="1"/>
    <col min="7682" max="7682" width="3.88671875" style="1" bestFit="1" customWidth="1"/>
    <col min="7683" max="7683" width="29.5546875" style="1" customWidth="1"/>
    <col min="7684" max="7699" width="7.6640625" style="1" customWidth="1"/>
    <col min="7700" max="7700" width="9.33203125" style="1" bestFit="1" customWidth="1"/>
    <col min="7701" max="7701" width="5.44140625" style="1" bestFit="1" customWidth="1"/>
    <col min="7702" max="7702" width="18" style="1" bestFit="1" customWidth="1"/>
    <col min="7703" max="7937" width="8.88671875" style="1"/>
    <col min="7938" max="7938" width="3.88671875" style="1" bestFit="1" customWidth="1"/>
    <col min="7939" max="7939" width="29.5546875" style="1" customWidth="1"/>
    <col min="7940" max="7955" width="7.6640625" style="1" customWidth="1"/>
    <col min="7956" max="7956" width="9.33203125" style="1" bestFit="1" customWidth="1"/>
    <col min="7957" max="7957" width="5.44140625" style="1" bestFit="1" customWidth="1"/>
    <col min="7958" max="7958" width="18" style="1" bestFit="1" customWidth="1"/>
    <col min="7959" max="8193" width="8.88671875" style="1"/>
    <col min="8194" max="8194" width="3.88671875" style="1" bestFit="1" customWidth="1"/>
    <col min="8195" max="8195" width="29.5546875" style="1" customWidth="1"/>
    <col min="8196" max="8211" width="7.6640625" style="1" customWidth="1"/>
    <col min="8212" max="8212" width="9.33203125" style="1" bestFit="1" customWidth="1"/>
    <col min="8213" max="8213" width="5.44140625" style="1" bestFit="1" customWidth="1"/>
    <col min="8214" max="8214" width="18" style="1" bestFit="1" customWidth="1"/>
    <col min="8215" max="8449" width="8.88671875" style="1"/>
    <col min="8450" max="8450" width="3.88671875" style="1" bestFit="1" customWidth="1"/>
    <col min="8451" max="8451" width="29.5546875" style="1" customWidth="1"/>
    <col min="8452" max="8467" width="7.6640625" style="1" customWidth="1"/>
    <col min="8468" max="8468" width="9.33203125" style="1" bestFit="1" customWidth="1"/>
    <col min="8469" max="8469" width="5.44140625" style="1" bestFit="1" customWidth="1"/>
    <col min="8470" max="8470" width="18" style="1" bestFit="1" customWidth="1"/>
    <col min="8471" max="8705" width="8.88671875" style="1"/>
    <col min="8706" max="8706" width="3.88671875" style="1" bestFit="1" customWidth="1"/>
    <col min="8707" max="8707" width="29.5546875" style="1" customWidth="1"/>
    <col min="8708" max="8723" width="7.6640625" style="1" customWidth="1"/>
    <col min="8724" max="8724" width="9.33203125" style="1" bestFit="1" customWidth="1"/>
    <col min="8725" max="8725" width="5.44140625" style="1" bestFit="1" customWidth="1"/>
    <col min="8726" max="8726" width="18" style="1" bestFit="1" customWidth="1"/>
    <col min="8727" max="8961" width="8.88671875" style="1"/>
    <col min="8962" max="8962" width="3.88671875" style="1" bestFit="1" customWidth="1"/>
    <col min="8963" max="8963" width="29.5546875" style="1" customWidth="1"/>
    <col min="8964" max="8979" width="7.6640625" style="1" customWidth="1"/>
    <col min="8980" max="8980" width="9.33203125" style="1" bestFit="1" customWidth="1"/>
    <col min="8981" max="8981" width="5.44140625" style="1" bestFit="1" customWidth="1"/>
    <col min="8982" max="8982" width="18" style="1" bestFit="1" customWidth="1"/>
    <col min="8983" max="9217" width="8.88671875" style="1"/>
    <col min="9218" max="9218" width="3.88671875" style="1" bestFit="1" customWidth="1"/>
    <col min="9219" max="9219" width="29.5546875" style="1" customWidth="1"/>
    <col min="9220" max="9235" width="7.6640625" style="1" customWidth="1"/>
    <col min="9236" max="9236" width="9.33203125" style="1" bestFit="1" customWidth="1"/>
    <col min="9237" max="9237" width="5.44140625" style="1" bestFit="1" customWidth="1"/>
    <col min="9238" max="9238" width="18" style="1" bestFit="1" customWidth="1"/>
    <col min="9239" max="9473" width="8.88671875" style="1"/>
    <col min="9474" max="9474" width="3.88671875" style="1" bestFit="1" customWidth="1"/>
    <col min="9475" max="9475" width="29.5546875" style="1" customWidth="1"/>
    <col min="9476" max="9491" width="7.6640625" style="1" customWidth="1"/>
    <col min="9492" max="9492" width="9.33203125" style="1" bestFit="1" customWidth="1"/>
    <col min="9493" max="9493" width="5.44140625" style="1" bestFit="1" customWidth="1"/>
    <col min="9494" max="9494" width="18" style="1" bestFit="1" customWidth="1"/>
    <col min="9495" max="9729" width="8.88671875" style="1"/>
    <col min="9730" max="9730" width="3.88671875" style="1" bestFit="1" customWidth="1"/>
    <col min="9731" max="9731" width="29.5546875" style="1" customWidth="1"/>
    <col min="9732" max="9747" width="7.6640625" style="1" customWidth="1"/>
    <col min="9748" max="9748" width="9.33203125" style="1" bestFit="1" customWidth="1"/>
    <col min="9749" max="9749" width="5.44140625" style="1" bestFit="1" customWidth="1"/>
    <col min="9750" max="9750" width="18" style="1" bestFit="1" customWidth="1"/>
    <col min="9751" max="9985" width="8.88671875" style="1"/>
    <col min="9986" max="9986" width="3.88671875" style="1" bestFit="1" customWidth="1"/>
    <col min="9987" max="9987" width="29.5546875" style="1" customWidth="1"/>
    <col min="9988" max="10003" width="7.6640625" style="1" customWidth="1"/>
    <col min="10004" max="10004" width="9.33203125" style="1" bestFit="1" customWidth="1"/>
    <col min="10005" max="10005" width="5.44140625" style="1" bestFit="1" customWidth="1"/>
    <col min="10006" max="10006" width="18" style="1" bestFit="1" customWidth="1"/>
    <col min="10007" max="10241" width="8.88671875" style="1"/>
    <col min="10242" max="10242" width="3.88671875" style="1" bestFit="1" customWidth="1"/>
    <col min="10243" max="10243" width="29.5546875" style="1" customWidth="1"/>
    <col min="10244" max="10259" width="7.6640625" style="1" customWidth="1"/>
    <col min="10260" max="10260" width="9.33203125" style="1" bestFit="1" customWidth="1"/>
    <col min="10261" max="10261" width="5.44140625" style="1" bestFit="1" customWidth="1"/>
    <col min="10262" max="10262" width="18" style="1" bestFit="1" customWidth="1"/>
    <col min="10263" max="10497" width="8.88671875" style="1"/>
    <col min="10498" max="10498" width="3.88671875" style="1" bestFit="1" customWidth="1"/>
    <col min="10499" max="10499" width="29.5546875" style="1" customWidth="1"/>
    <col min="10500" max="10515" width="7.6640625" style="1" customWidth="1"/>
    <col min="10516" max="10516" width="9.33203125" style="1" bestFit="1" customWidth="1"/>
    <col min="10517" max="10517" width="5.44140625" style="1" bestFit="1" customWidth="1"/>
    <col min="10518" max="10518" width="18" style="1" bestFit="1" customWidth="1"/>
    <col min="10519" max="10753" width="8.88671875" style="1"/>
    <col min="10754" max="10754" width="3.88671875" style="1" bestFit="1" customWidth="1"/>
    <col min="10755" max="10755" width="29.5546875" style="1" customWidth="1"/>
    <col min="10756" max="10771" width="7.6640625" style="1" customWidth="1"/>
    <col min="10772" max="10772" width="9.33203125" style="1" bestFit="1" customWidth="1"/>
    <col min="10773" max="10773" width="5.44140625" style="1" bestFit="1" customWidth="1"/>
    <col min="10774" max="10774" width="18" style="1" bestFit="1" customWidth="1"/>
    <col min="10775" max="11009" width="8.88671875" style="1"/>
    <col min="11010" max="11010" width="3.88671875" style="1" bestFit="1" customWidth="1"/>
    <col min="11011" max="11011" width="29.5546875" style="1" customWidth="1"/>
    <col min="11012" max="11027" width="7.6640625" style="1" customWidth="1"/>
    <col min="11028" max="11028" width="9.33203125" style="1" bestFit="1" customWidth="1"/>
    <col min="11029" max="11029" width="5.44140625" style="1" bestFit="1" customWidth="1"/>
    <col min="11030" max="11030" width="18" style="1" bestFit="1" customWidth="1"/>
    <col min="11031" max="11265" width="8.88671875" style="1"/>
    <col min="11266" max="11266" width="3.88671875" style="1" bestFit="1" customWidth="1"/>
    <col min="11267" max="11267" width="29.5546875" style="1" customWidth="1"/>
    <col min="11268" max="11283" width="7.6640625" style="1" customWidth="1"/>
    <col min="11284" max="11284" width="9.33203125" style="1" bestFit="1" customWidth="1"/>
    <col min="11285" max="11285" width="5.44140625" style="1" bestFit="1" customWidth="1"/>
    <col min="11286" max="11286" width="18" style="1" bestFit="1" customWidth="1"/>
    <col min="11287" max="11521" width="8.88671875" style="1"/>
    <col min="11522" max="11522" width="3.88671875" style="1" bestFit="1" customWidth="1"/>
    <col min="11523" max="11523" width="29.5546875" style="1" customWidth="1"/>
    <col min="11524" max="11539" width="7.6640625" style="1" customWidth="1"/>
    <col min="11540" max="11540" width="9.33203125" style="1" bestFit="1" customWidth="1"/>
    <col min="11541" max="11541" width="5.44140625" style="1" bestFit="1" customWidth="1"/>
    <col min="11542" max="11542" width="18" style="1" bestFit="1" customWidth="1"/>
    <col min="11543" max="11777" width="8.88671875" style="1"/>
    <col min="11778" max="11778" width="3.88671875" style="1" bestFit="1" customWidth="1"/>
    <col min="11779" max="11779" width="29.5546875" style="1" customWidth="1"/>
    <col min="11780" max="11795" width="7.6640625" style="1" customWidth="1"/>
    <col min="11796" max="11796" width="9.33203125" style="1" bestFit="1" customWidth="1"/>
    <col min="11797" max="11797" width="5.44140625" style="1" bestFit="1" customWidth="1"/>
    <col min="11798" max="11798" width="18" style="1" bestFit="1" customWidth="1"/>
    <col min="11799" max="12033" width="8.88671875" style="1"/>
    <col min="12034" max="12034" width="3.88671875" style="1" bestFit="1" customWidth="1"/>
    <col min="12035" max="12035" width="29.5546875" style="1" customWidth="1"/>
    <col min="12036" max="12051" width="7.6640625" style="1" customWidth="1"/>
    <col min="12052" max="12052" width="9.33203125" style="1" bestFit="1" customWidth="1"/>
    <col min="12053" max="12053" width="5.44140625" style="1" bestFit="1" customWidth="1"/>
    <col min="12054" max="12054" width="18" style="1" bestFit="1" customWidth="1"/>
    <col min="12055" max="12289" width="8.88671875" style="1"/>
    <col min="12290" max="12290" width="3.88671875" style="1" bestFit="1" customWidth="1"/>
    <col min="12291" max="12291" width="29.5546875" style="1" customWidth="1"/>
    <col min="12292" max="12307" width="7.6640625" style="1" customWidth="1"/>
    <col min="12308" max="12308" width="9.33203125" style="1" bestFit="1" customWidth="1"/>
    <col min="12309" max="12309" width="5.44140625" style="1" bestFit="1" customWidth="1"/>
    <col min="12310" max="12310" width="18" style="1" bestFit="1" customWidth="1"/>
    <col min="12311" max="12545" width="8.88671875" style="1"/>
    <col min="12546" max="12546" width="3.88671875" style="1" bestFit="1" customWidth="1"/>
    <col min="12547" max="12547" width="29.5546875" style="1" customWidth="1"/>
    <col min="12548" max="12563" width="7.6640625" style="1" customWidth="1"/>
    <col min="12564" max="12564" width="9.33203125" style="1" bestFit="1" customWidth="1"/>
    <col min="12565" max="12565" width="5.44140625" style="1" bestFit="1" customWidth="1"/>
    <col min="12566" max="12566" width="18" style="1" bestFit="1" customWidth="1"/>
    <col min="12567" max="12801" width="8.88671875" style="1"/>
    <col min="12802" max="12802" width="3.88671875" style="1" bestFit="1" customWidth="1"/>
    <col min="12803" max="12803" width="29.5546875" style="1" customWidth="1"/>
    <col min="12804" max="12819" width="7.6640625" style="1" customWidth="1"/>
    <col min="12820" max="12820" width="9.33203125" style="1" bestFit="1" customWidth="1"/>
    <col min="12821" max="12821" width="5.44140625" style="1" bestFit="1" customWidth="1"/>
    <col min="12822" max="12822" width="18" style="1" bestFit="1" customWidth="1"/>
    <col min="12823" max="13057" width="8.88671875" style="1"/>
    <col min="13058" max="13058" width="3.88671875" style="1" bestFit="1" customWidth="1"/>
    <col min="13059" max="13059" width="29.5546875" style="1" customWidth="1"/>
    <col min="13060" max="13075" width="7.6640625" style="1" customWidth="1"/>
    <col min="13076" max="13076" width="9.33203125" style="1" bestFit="1" customWidth="1"/>
    <col min="13077" max="13077" width="5.44140625" style="1" bestFit="1" customWidth="1"/>
    <col min="13078" max="13078" width="18" style="1" bestFit="1" customWidth="1"/>
    <col min="13079" max="13313" width="8.88671875" style="1"/>
    <col min="13314" max="13314" width="3.88671875" style="1" bestFit="1" customWidth="1"/>
    <col min="13315" max="13315" width="29.5546875" style="1" customWidth="1"/>
    <col min="13316" max="13331" width="7.6640625" style="1" customWidth="1"/>
    <col min="13332" max="13332" width="9.33203125" style="1" bestFit="1" customWidth="1"/>
    <col min="13333" max="13333" width="5.44140625" style="1" bestFit="1" customWidth="1"/>
    <col min="13334" max="13334" width="18" style="1" bestFit="1" customWidth="1"/>
    <col min="13335" max="13569" width="8.88671875" style="1"/>
    <col min="13570" max="13570" width="3.88671875" style="1" bestFit="1" customWidth="1"/>
    <col min="13571" max="13571" width="29.5546875" style="1" customWidth="1"/>
    <col min="13572" max="13587" width="7.6640625" style="1" customWidth="1"/>
    <col min="13588" max="13588" width="9.33203125" style="1" bestFit="1" customWidth="1"/>
    <col min="13589" max="13589" width="5.44140625" style="1" bestFit="1" customWidth="1"/>
    <col min="13590" max="13590" width="18" style="1" bestFit="1" customWidth="1"/>
    <col min="13591" max="13825" width="8.88671875" style="1"/>
    <col min="13826" max="13826" width="3.88671875" style="1" bestFit="1" customWidth="1"/>
    <col min="13827" max="13827" width="29.5546875" style="1" customWidth="1"/>
    <col min="13828" max="13843" width="7.6640625" style="1" customWidth="1"/>
    <col min="13844" max="13844" width="9.33203125" style="1" bestFit="1" customWidth="1"/>
    <col min="13845" max="13845" width="5.44140625" style="1" bestFit="1" customWidth="1"/>
    <col min="13846" max="13846" width="18" style="1" bestFit="1" customWidth="1"/>
    <col min="13847" max="14081" width="8.88671875" style="1"/>
    <col min="14082" max="14082" width="3.88671875" style="1" bestFit="1" customWidth="1"/>
    <col min="14083" max="14083" width="29.5546875" style="1" customWidth="1"/>
    <col min="14084" max="14099" width="7.6640625" style="1" customWidth="1"/>
    <col min="14100" max="14100" width="9.33203125" style="1" bestFit="1" customWidth="1"/>
    <col min="14101" max="14101" width="5.44140625" style="1" bestFit="1" customWidth="1"/>
    <col min="14102" max="14102" width="18" style="1" bestFit="1" customWidth="1"/>
    <col min="14103" max="14337" width="8.88671875" style="1"/>
    <col min="14338" max="14338" width="3.88671875" style="1" bestFit="1" customWidth="1"/>
    <col min="14339" max="14339" width="29.5546875" style="1" customWidth="1"/>
    <col min="14340" max="14355" width="7.6640625" style="1" customWidth="1"/>
    <col min="14356" max="14356" width="9.33203125" style="1" bestFit="1" customWidth="1"/>
    <col min="14357" max="14357" width="5.44140625" style="1" bestFit="1" customWidth="1"/>
    <col min="14358" max="14358" width="18" style="1" bestFit="1" customWidth="1"/>
    <col min="14359" max="14593" width="8.88671875" style="1"/>
    <col min="14594" max="14594" width="3.88671875" style="1" bestFit="1" customWidth="1"/>
    <col min="14595" max="14595" width="29.5546875" style="1" customWidth="1"/>
    <col min="14596" max="14611" width="7.6640625" style="1" customWidth="1"/>
    <col min="14612" max="14612" width="9.33203125" style="1" bestFit="1" customWidth="1"/>
    <col min="14613" max="14613" width="5.44140625" style="1" bestFit="1" customWidth="1"/>
    <col min="14614" max="14614" width="18" style="1" bestFit="1" customWidth="1"/>
    <col min="14615" max="14849" width="8.88671875" style="1"/>
    <col min="14850" max="14850" width="3.88671875" style="1" bestFit="1" customWidth="1"/>
    <col min="14851" max="14851" width="29.5546875" style="1" customWidth="1"/>
    <col min="14852" max="14867" width="7.6640625" style="1" customWidth="1"/>
    <col min="14868" max="14868" width="9.33203125" style="1" bestFit="1" customWidth="1"/>
    <col min="14869" max="14869" width="5.44140625" style="1" bestFit="1" customWidth="1"/>
    <col min="14870" max="14870" width="18" style="1" bestFit="1" customWidth="1"/>
    <col min="14871" max="15105" width="8.88671875" style="1"/>
    <col min="15106" max="15106" width="3.88671875" style="1" bestFit="1" customWidth="1"/>
    <col min="15107" max="15107" width="29.5546875" style="1" customWidth="1"/>
    <col min="15108" max="15123" width="7.6640625" style="1" customWidth="1"/>
    <col min="15124" max="15124" width="9.33203125" style="1" bestFit="1" customWidth="1"/>
    <col min="15125" max="15125" width="5.44140625" style="1" bestFit="1" customWidth="1"/>
    <col min="15126" max="15126" width="18" style="1" bestFit="1" customWidth="1"/>
    <col min="15127" max="15361" width="8.88671875" style="1"/>
    <col min="15362" max="15362" width="3.88671875" style="1" bestFit="1" customWidth="1"/>
    <col min="15363" max="15363" width="29.5546875" style="1" customWidth="1"/>
    <col min="15364" max="15379" width="7.6640625" style="1" customWidth="1"/>
    <col min="15380" max="15380" width="9.33203125" style="1" bestFit="1" customWidth="1"/>
    <col min="15381" max="15381" width="5.44140625" style="1" bestFit="1" customWidth="1"/>
    <col min="15382" max="15382" width="18" style="1" bestFit="1" customWidth="1"/>
    <col min="15383" max="15617" width="8.88671875" style="1"/>
    <col min="15618" max="15618" width="3.88671875" style="1" bestFit="1" customWidth="1"/>
    <col min="15619" max="15619" width="29.5546875" style="1" customWidth="1"/>
    <col min="15620" max="15635" width="7.6640625" style="1" customWidth="1"/>
    <col min="15636" max="15636" width="9.33203125" style="1" bestFit="1" customWidth="1"/>
    <col min="15637" max="15637" width="5.44140625" style="1" bestFit="1" customWidth="1"/>
    <col min="15638" max="15638" width="18" style="1" bestFit="1" customWidth="1"/>
    <col min="15639" max="15873" width="8.88671875" style="1"/>
    <col min="15874" max="15874" width="3.88671875" style="1" bestFit="1" customWidth="1"/>
    <col min="15875" max="15875" width="29.5546875" style="1" customWidth="1"/>
    <col min="15876" max="15891" width="7.6640625" style="1" customWidth="1"/>
    <col min="15892" max="15892" width="9.33203125" style="1" bestFit="1" customWidth="1"/>
    <col min="15893" max="15893" width="5.44140625" style="1" bestFit="1" customWidth="1"/>
    <col min="15894" max="15894" width="18" style="1" bestFit="1" customWidth="1"/>
    <col min="15895" max="16129" width="8.88671875" style="1"/>
    <col min="16130" max="16130" width="3.88671875" style="1" bestFit="1" customWidth="1"/>
    <col min="16131" max="16131" width="29.5546875" style="1" customWidth="1"/>
    <col min="16132" max="16147" width="7.6640625" style="1" customWidth="1"/>
    <col min="16148" max="16148" width="9.33203125" style="1" bestFit="1" customWidth="1"/>
    <col min="16149" max="16149" width="5.44140625" style="1" bestFit="1" customWidth="1"/>
    <col min="16150" max="16150" width="18" style="1" bestFit="1" customWidth="1"/>
    <col min="16151" max="16384" width="8.88671875" style="1"/>
  </cols>
  <sheetData>
    <row r="1" spans="1:23" ht="23.4" x14ac:dyDescent="0.45">
      <c r="B1" s="293" t="s">
        <v>56</v>
      </c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3" s="12" customFormat="1" ht="17.100000000000001" customHeight="1" thickBot="1" x14ac:dyDescent="0.4">
      <c r="A2" s="2" t="s">
        <v>54</v>
      </c>
      <c r="B2" s="2" t="s">
        <v>53</v>
      </c>
      <c r="C2" s="3" t="s">
        <v>32</v>
      </c>
      <c r="D2" s="4" t="s">
        <v>27</v>
      </c>
      <c r="E2" s="5" t="s">
        <v>0</v>
      </c>
      <c r="F2" s="6" t="s">
        <v>1</v>
      </c>
      <c r="G2" s="7" t="s">
        <v>2</v>
      </c>
      <c r="H2" s="7" t="s">
        <v>3</v>
      </c>
      <c r="I2" s="7" t="s">
        <v>4</v>
      </c>
      <c r="J2" s="7" t="s">
        <v>21</v>
      </c>
      <c r="K2" s="7" t="s">
        <v>5</v>
      </c>
      <c r="L2" s="7" t="s">
        <v>6</v>
      </c>
      <c r="M2" s="7" t="s">
        <v>7</v>
      </c>
      <c r="N2" s="7" t="s">
        <v>8</v>
      </c>
      <c r="O2" s="7" t="s">
        <v>19</v>
      </c>
      <c r="P2" s="7" t="s">
        <v>22</v>
      </c>
      <c r="Q2" s="7" t="s">
        <v>17</v>
      </c>
      <c r="R2" s="8" t="s">
        <v>9</v>
      </c>
      <c r="S2" s="7" t="s">
        <v>15</v>
      </c>
      <c r="T2" s="7" t="s">
        <v>16</v>
      </c>
      <c r="U2" s="9" t="s">
        <v>10</v>
      </c>
      <c r="V2" s="10" t="s">
        <v>59</v>
      </c>
      <c r="W2" s="11"/>
    </row>
    <row r="3" spans="1:23" ht="17.100000000000001" customHeight="1" x14ac:dyDescent="0.3">
      <c r="A3" s="350">
        <v>3</v>
      </c>
      <c r="B3" s="350">
        <v>98982</v>
      </c>
      <c r="C3" s="353" t="s">
        <v>81</v>
      </c>
      <c r="D3" s="343" t="s">
        <v>82</v>
      </c>
      <c r="E3" s="13">
        <v>15</v>
      </c>
      <c r="F3" s="34" t="s">
        <v>11</v>
      </c>
      <c r="G3" s="89">
        <v>18</v>
      </c>
      <c r="H3" s="89">
        <v>14</v>
      </c>
      <c r="I3" s="89">
        <v>6</v>
      </c>
      <c r="J3" s="89">
        <v>9</v>
      </c>
      <c r="K3" s="89">
        <v>14</v>
      </c>
      <c r="L3" s="89">
        <v>14</v>
      </c>
      <c r="M3" s="89">
        <v>9</v>
      </c>
      <c r="N3" s="89">
        <v>12</v>
      </c>
      <c r="O3" s="89">
        <v>9</v>
      </c>
      <c r="P3" s="89">
        <v>12</v>
      </c>
      <c r="Q3" s="89">
        <v>3</v>
      </c>
      <c r="R3" s="220"/>
      <c r="S3" s="14">
        <f>IF(E3="","",SUM(G3:Q3)-(R3))</f>
        <v>120</v>
      </c>
      <c r="T3" s="15" t="s">
        <v>18</v>
      </c>
      <c r="U3" s="312"/>
      <c r="V3" s="16">
        <f>SUM(G3:I3)</f>
        <v>38</v>
      </c>
    </row>
    <row r="4" spans="1:23" ht="17.100000000000001" customHeight="1" x14ac:dyDescent="0.3">
      <c r="A4" s="351"/>
      <c r="B4" s="351"/>
      <c r="C4" s="354"/>
      <c r="D4" s="344"/>
      <c r="E4" s="17">
        <v>59</v>
      </c>
      <c r="F4" s="34" t="s">
        <v>12</v>
      </c>
      <c r="G4" s="96">
        <v>20</v>
      </c>
      <c r="H4" s="96">
        <v>15</v>
      </c>
      <c r="I4" s="96">
        <v>9</v>
      </c>
      <c r="J4" s="96">
        <v>9</v>
      </c>
      <c r="K4" s="96">
        <v>13</v>
      </c>
      <c r="L4" s="96">
        <v>14</v>
      </c>
      <c r="M4" s="96">
        <v>9</v>
      </c>
      <c r="N4" s="96">
        <v>9</v>
      </c>
      <c r="O4" s="96">
        <v>9</v>
      </c>
      <c r="P4" s="96">
        <v>11</v>
      </c>
      <c r="Q4" s="96">
        <v>6</v>
      </c>
      <c r="R4" s="221"/>
      <c r="S4" s="18">
        <f>IF(E4="","",SUM(G4:Q4)-(R4))</f>
        <v>124</v>
      </c>
      <c r="T4" s="19"/>
      <c r="U4" s="313"/>
      <c r="V4" s="20">
        <f>SUM(G4:I4)</f>
        <v>44</v>
      </c>
    </row>
    <row r="5" spans="1:23" ht="17.100000000000001" customHeight="1" x14ac:dyDescent="0.3">
      <c r="A5" s="351"/>
      <c r="B5" s="351"/>
      <c r="C5" s="354"/>
      <c r="D5" s="344"/>
      <c r="E5" s="17">
        <v>53</v>
      </c>
      <c r="F5" s="34" t="s">
        <v>13</v>
      </c>
      <c r="G5" s="96">
        <v>21</v>
      </c>
      <c r="H5" s="96">
        <v>12</v>
      </c>
      <c r="I5" s="96">
        <v>7</v>
      </c>
      <c r="J5" s="96">
        <v>9</v>
      </c>
      <c r="K5" s="96">
        <v>13</v>
      </c>
      <c r="L5" s="96">
        <v>14</v>
      </c>
      <c r="M5" s="96">
        <v>9</v>
      </c>
      <c r="N5" s="96">
        <v>9</v>
      </c>
      <c r="O5" s="96">
        <v>10</v>
      </c>
      <c r="P5" s="96">
        <v>12</v>
      </c>
      <c r="Q5" s="96">
        <v>3</v>
      </c>
      <c r="R5" s="221"/>
      <c r="S5" s="18">
        <f>IF(E5="","",SUM(G5:Q5)-(R5))</f>
        <v>119</v>
      </c>
      <c r="T5" s="305">
        <f>SUM(S3:S6)+T4</f>
        <v>488</v>
      </c>
      <c r="U5" s="306"/>
      <c r="V5" s="20">
        <f>SUM(G5:I5)</f>
        <v>40</v>
      </c>
    </row>
    <row r="6" spans="1:23" ht="17.100000000000001" customHeight="1" x14ac:dyDescent="0.3">
      <c r="A6" s="351"/>
      <c r="B6" s="351"/>
      <c r="C6" s="354"/>
      <c r="D6" s="344"/>
      <c r="E6" s="17">
        <v>22</v>
      </c>
      <c r="F6" s="34" t="s">
        <v>14</v>
      </c>
      <c r="G6" s="91">
        <v>20</v>
      </c>
      <c r="H6" s="91">
        <v>15</v>
      </c>
      <c r="I6" s="91">
        <v>9</v>
      </c>
      <c r="J6" s="91">
        <v>9</v>
      </c>
      <c r="K6" s="91">
        <v>13</v>
      </c>
      <c r="L6" s="91">
        <v>14</v>
      </c>
      <c r="M6" s="91">
        <v>9</v>
      </c>
      <c r="N6" s="91">
        <v>9</v>
      </c>
      <c r="O6" s="91">
        <v>9</v>
      </c>
      <c r="P6" s="91">
        <v>12</v>
      </c>
      <c r="Q6" s="91">
        <v>6</v>
      </c>
      <c r="R6" s="222"/>
      <c r="S6" s="21">
        <f>IF(E6="","",SUM(G6:Q6)-(R6))</f>
        <v>125</v>
      </c>
      <c r="T6" s="307"/>
      <c r="U6" s="308"/>
      <c r="V6" s="20">
        <f>SUM(G6:I6)</f>
        <v>44</v>
      </c>
    </row>
    <row r="7" spans="1:23" ht="17.100000000000001" customHeight="1" thickBot="1" x14ac:dyDescent="0.35">
      <c r="A7" s="352"/>
      <c r="B7" s="352"/>
      <c r="C7" s="355"/>
      <c r="D7" s="345"/>
      <c r="E7" s="346" t="s">
        <v>28</v>
      </c>
      <c r="F7" s="347"/>
      <c r="G7" s="22">
        <f t="shared" ref="G7:R7" si="0">SUM(G3:G6)</f>
        <v>79</v>
      </c>
      <c r="H7" s="22">
        <f t="shared" si="0"/>
        <v>56</v>
      </c>
      <c r="I7" s="22">
        <f t="shared" si="0"/>
        <v>31</v>
      </c>
      <c r="J7" s="22">
        <f t="shared" si="0"/>
        <v>36</v>
      </c>
      <c r="K7" s="22">
        <f t="shared" si="0"/>
        <v>53</v>
      </c>
      <c r="L7" s="22">
        <f t="shared" si="0"/>
        <v>56</v>
      </c>
      <c r="M7" s="22">
        <f t="shared" si="0"/>
        <v>36</v>
      </c>
      <c r="N7" s="22">
        <f t="shared" si="0"/>
        <v>39</v>
      </c>
      <c r="O7" s="22">
        <f t="shared" si="0"/>
        <v>37</v>
      </c>
      <c r="P7" s="22">
        <f t="shared" si="0"/>
        <v>47</v>
      </c>
      <c r="Q7" s="22">
        <f t="shared" si="0"/>
        <v>18</v>
      </c>
      <c r="R7" s="22">
        <f t="shared" si="0"/>
        <v>0</v>
      </c>
      <c r="S7" s="23"/>
      <c r="T7" s="309"/>
      <c r="U7" s="310"/>
      <c r="V7" s="24">
        <f>SUM(V3:V6)</f>
        <v>166</v>
      </c>
    </row>
    <row r="8" spans="1:23" ht="17.100000000000001" customHeight="1" x14ac:dyDescent="0.3">
      <c r="A8" s="333">
        <v>2</v>
      </c>
      <c r="B8" s="339">
        <v>9981</v>
      </c>
      <c r="C8" s="341" t="s">
        <v>66</v>
      </c>
      <c r="D8" s="343"/>
      <c r="E8" s="13">
        <v>27</v>
      </c>
      <c r="F8" s="34" t="s">
        <v>11</v>
      </c>
      <c r="G8" s="89">
        <v>12</v>
      </c>
      <c r="H8" s="89">
        <v>12</v>
      </c>
      <c r="I8" s="89">
        <v>6</v>
      </c>
      <c r="J8" s="89">
        <v>9</v>
      </c>
      <c r="K8" s="89">
        <v>12</v>
      </c>
      <c r="L8" s="89">
        <v>14</v>
      </c>
      <c r="M8" s="89">
        <v>10</v>
      </c>
      <c r="N8" s="89">
        <v>9</v>
      </c>
      <c r="O8" s="89">
        <v>9</v>
      </c>
      <c r="P8" s="89">
        <v>10</v>
      </c>
      <c r="Q8" s="89">
        <v>3</v>
      </c>
      <c r="R8" s="220"/>
      <c r="S8" s="14">
        <f>IF(E8="","",SUM(G8:Q8)-(R8))</f>
        <v>106</v>
      </c>
      <c r="T8" s="15" t="s">
        <v>18</v>
      </c>
      <c r="U8" s="312"/>
      <c r="V8" s="16">
        <f>SUM(G8:I8)</f>
        <v>30</v>
      </c>
    </row>
    <row r="9" spans="1:23" ht="17.100000000000001" customHeight="1" x14ac:dyDescent="0.3">
      <c r="A9" s="334"/>
      <c r="B9" s="340"/>
      <c r="C9" s="342"/>
      <c r="D9" s="344"/>
      <c r="E9" s="17">
        <v>130</v>
      </c>
      <c r="F9" s="34" t="s">
        <v>12</v>
      </c>
      <c r="G9" s="96">
        <v>18</v>
      </c>
      <c r="H9" s="96">
        <v>12</v>
      </c>
      <c r="I9" s="96">
        <v>9</v>
      </c>
      <c r="J9" s="96">
        <v>9</v>
      </c>
      <c r="K9" s="96">
        <v>12</v>
      </c>
      <c r="L9" s="96">
        <v>14</v>
      </c>
      <c r="M9" s="96">
        <v>9</v>
      </c>
      <c r="N9" s="96">
        <v>10</v>
      </c>
      <c r="O9" s="96">
        <v>9</v>
      </c>
      <c r="P9" s="96">
        <v>10</v>
      </c>
      <c r="Q9" s="96">
        <v>3</v>
      </c>
      <c r="R9" s="221"/>
      <c r="S9" s="18">
        <f>IF(E9="","",SUM(G9:Q9)-(R9))</f>
        <v>115</v>
      </c>
      <c r="T9" s="19"/>
      <c r="U9" s="313"/>
      <c r="V9" s="20">
        <f>SUM(G9:I9)</f>
        <v>39</v>
      </c>
    </row>
    <row r="10" spans="1:23" ht="17.100000000000001" customHeight="1" x14ac:dyDescent="0.3">
      <c r="A10" s="334"/>
      <c r="B10" s="340"/>
      <c r="C10" s="342"/>
      <c r="D10" s="344"/>
      <c r="E10" s="17">
        <v>159</v>
      </c>
      <c r="F10" s="34" t="s">
        <v>13</v>
      </c>
      <c r="G10" s="96">
        <v>20</v>
      </c>
      <c r="H10" s="96">
        <v>13</v>
      </c>
      <c r="I10" s="96">
        <v>9</v>
      </c>
      <c r="J10" s="96">
        <v>10</v>
      </c>
      <c r="K10" s="96">
        <v>12</v>
      </c>
      <c r="L10" s="96">
        <v>14</v>
      </c>
      <c r="M10" s="96">
        <v>10</v>
      </c>
      <c r="N10" s="96">
        <v>10</v>
      </c>
      <c r="O10" s="96">
        <v>9</v>
      </c>
      <c r="P10" s="96">
        <v>11</v>
      </c>
      <c r="Q10" s="96">
        <v>3</v>
      </c>
      <c r="R10" s="221"/>
      <c r="S10" s="18">
        <f>IF(E10="","",SUM(G10:Q10)-(R10))</f>
        <v>121</v>
      </c>
      <c r="T10" s="305">
        <f>SUM(S8:S11)+T9</f>
        <v>465</v>
      </c>
      <c r="U10" s="306"/>
      <c r="V10" s="20">
        <f>SUM(G10:I10)</f>
        <v>42</v>
      </c>
    </row>
    <row r="11" spans="1:23" ht="17.100000000000001" customHeight="1" x14ac:dyDescent="0.3">
      <c r="A11" s="334"/>
      <c r="B11" s="340"/>
      <c r="C11" s="342"/>
      <c r="D11" s="344"/>
      <c r="E11" s="17">
        <v>134</v>
      </c>
      <c r="F11" s="34" t="s">
        <v>14</v>
      </c>
      <c r="G11" s="91">
        <v>21</v>
      </c>
      <c r="H11" s="91">
        <v>14</v>
      </c>
      <c r="I11" s="91">
        <v>9</v>
      </c>
      <c r="J11" s="91">
        <v>9</v>
      </c>
      <c r="K11" s="91">
        <v>11</v>
      </c>
      <c r="L11" s="91">
        <v>15</v>
      </c>
      <c r="M11" s="91">
        <v>10</v>
      </c>
      <c r="N11" s="91">
        <v>9</v>
      </c>
      <c r="O11" s="91">
        <v>10</v>
      </c>
      <c r="P11" s="91">
        <v>12</v>
      </c>
      <c r="Q11" s="91">
        <v>3</v>
      </c>
      <c r="R11" s="222"/>
      <c r="S11" s="21">
        <f>IF(E11="","",SUM(G11:Q11)-(R11))</f>
        <v>123</v>
      </c>
      <c r="T11" s="307"/>
      <c r="U11" s="308"/>
      <c r="V11" s="20">
        <f>SUM(G11:I11)</f>
        <v>44</v>
      </c>
    </row>
    <row r="12" spans="1:23" ht="17.100000000000001" customHeight="1" thickBot="1" x14ac:dyDescent="0.35">
      <c r="A12" s="335"/>
      <c r="B12" s="335"/>
      <c r="C12" s="338"/>
      <c r="D12" s="345"/>
      <c r="E12" s="346" t="s">
        <v>28</v>
      </c>
      <c r="F12" s="347"/>
      <c r="G12" s="22">
        <f t="shared" ref="G12:R12" si="1">SUM(G8:G11)</f>
        <v>71</v>
      </c>
      <c r="H12" s="22">
        <f t="shared" si="1"/>
        <v>51</v>
      </c>
      <c r="I12" s="22">
        <f t="shared" si="1"/>
        <v>33</v>
      </c>
      <c r="J12" s="22">
        <f t="shared" si="1"/>
        <v>37</v>
      </c>
      <c r="K12" s="22">
        <f t="shared" si="1"/>
        <v>47</v>
      </c>
      <c r="L12" s="22">
        <f t="shared" si="1"/>
        <v>57</v>
      </c>
      <c r="M12" s="22">
        <f t="shared" si="1"/>
        <v>39</v>
      </c>
      <c r="N12" s="22">
        <f t="shared" si="1"/>
        <v>38</v>
      </c>
      <c r="O12" s="22">
        <f t="shared" si="1"/>
        <v>37</v>
      </c>
      <c r="P12" s="22">
        <f t="shared" si="1"/>
        <v>43</v>
      </c>
      <c r="Q12" s="22">
        <f t="shared" si="1"/>
        <v>12</v>
      </c>
      <c r="R12" s="22">
        <f t="shared" si="1"/>
        <v>0</v>
      </c>
      <c r="S12" s="23"/>
      <c r="T12" s="309"/>
      <c r="U12" s="310"/>
      <c r="V12" s="24">
        <f>SUM(V8:V11)</f>
        <v>155</v>
      </c>
    </row>
    <row r="13" spans="1:23" ht="17.100000000000001" customHeight="1" x14ac:dyDescent="0.3">
      <c r="A13" s="333">
        <v>1</v>
      </c>
      <c r="B13" s="334">
        <v>9984</v>
      </c>
      <c r="C13" s="336" t="s">
        <v>75</v>
      </c>
      <c r="D13" s="343"/>
      <c r="E13" s="13">
        <v>5</v>
      </c>
      <c r="F13" s="34" t="s">
        <v>11</v>
      </c>
      <c r="G13" s="89">
        <v>12</v>
      </c>
      <c r="H13" s="89">
        <v>9</v>
      </c>
      <c r="I13" s="89"/>
      <c r="J13" s="89">
        <v>9</v>
      </c>
      <c r="K13" s="89">
        <v>11</v>
      </c>
      <c r="L13" s="89">
        <v>12</v>
      </c>
      <c r="M13" s="89">
        <v>9</v>
      </c>
      <c r="N13" s="89">
        <v>9</v>
      </c>
      <c r="O13" s="89">
        <v>9</v>
      </c>
      <c r="P13" s="89">
        <v>9</v>
      </c>
      <c r="Q13" s="89"/>
      <c r="R13" s="220"/>
      <c r="S13" s="14">
        <f>IF(E13="","",SUM(G13:Q13)-(R13))</f>
        <v>89</v>
      </c>
      <c r="T13" s="15" t="s">
        <v>18</v>
      </c>
      <c r="U13" s="312"/>
      <c r="V13" s="16">
        <f>SUM(G13:I13)</f>
        <v>21</v>
      </c>
    </row>
    <row r="14" spans="1:23" ht="17.100000000000001" customHeight="1" x14ac:dyDescent="0.3">
      <c r="A14" s="334"/>
      <c r="B14" s="334"/>
      <c r="C14" s="337"/>
      <c r="D14" s="344"/>
      <c r="E14" s="17">
        <v>1</v>
      </c>
      <c r="F14" s="34" t="s">
        <v>12</v>
      </c>
      <c r="G14" s="96">
        <v>18</v>
      </c>
      <c r="H14" s="96">
        <v>14</v>
      </c>
      <c r="I14" s="96">
        <v>7</v>
      </c>
      <c r="J14" s="96">
        <v>9</v>
      </c>
      <c r="K14" s="96">
        <v>15</v>
      </c>
      <c r="L14" s="96">
        <v>15</v>
      </c>
      <c r="M14" s="96">
        <v>9</v>
      </c>
      <c r="N14" s="96">
        <v>9</v>
      </c>
      <c r="O14" s="96">
        <v>10</v>
      </c>
      <c r="P14" s="96">
        <v>12</v>
      </c>
      <c r="Q14" s="96">
        <v>3</v>
      </c>
      <c r="R14" s="221"/>
      <c r="S14" s="18">
        <f>IF(E14="","",SUM(G14:Q14)-(R14))</f>
        <v>121</v>
      </c>
      <c r="T14" s="19"/>
      <c r="U14" s="313"/>
      <c r="V14" s="20">
        <f>SUM(G14:I14)</f>
        <v>39</v>
      </c>
    </row>
    <row r="15" spans="1:23" ht="17.100000000000001" customHeight="1" x14ac:dyDescent="0.3">
      <c r="A15" s="334"/>
      <c r="B15" s="334"/>
      <c r="C15" s="337"/>
      <c r="D15" s="344"/>
      <c r="E15" s="17">
        <v>2</v>
      </c>
      <c r="F15" s="34" t="s">
        <v>13</v>
      </c>
      <c r="G15" s="96">
        <v>18</v>
      </c>
      <c r="H15" s="96">
        <v>13</v>
      </c>
      <c r="I15" s="96">
        <v>8</v>
      </c>
      <c r="J15" s="96">
        <v>9</v>
      </c>
      <c r="K15" s="96">
        <v>15</v>
      </c>
      <c r="L15" s="96">
        <v>15</v>
      </c>
      <c r="M15" s="96">
        <v>9</v>
      </c>
      <c r="N15" s="96">
        <v>10</v>
      </c>
      <c r="O15" s="96">
        <v>10</v>
      </c>
      <c r="P15" s="96">
        <v>9</v>
      </c>
      <c r="Q15" s="96">
        <v>3</v>
      </c>
      <c r="R15" s="221"/>
      <c r="S15" s="18">
        <f>IF(E15="","",SUM(G15:Q15)-(R15))</f>
        <v>119</v>
      </c>
      <c r="T15" s="305">
        <f>SUM(S13:S16)+T14</f>
        <v>448</v>
      </c>
      <c r="U15" s="306"/>
      <c r="V15" s="20">
        <f>SUM(G15:I15)</f>
        <v>39</v>
      </c>
    </row>
    <row r="16" spans="1:23" ht="17.100000000000001" customHeight="1" x14ac:dyDescent="0.3">
      <c r="A16" s="334"/>
      <c r="B16" s="334"/>
      <c r="C16" s="337"/>
      <c r="D16" s="344"/>
      <c r="E16" s="17">
        <v>4</v>
      </c>
      <c r="F16" s="34" t="s">
        <v>14</v>
      </c>
      <c r="G16" s="91">
        <v>18</v>
      </c>
      <c r="H16" s="91">
        <v>12</v>
      </c>
      <c r="I16" s="91">
        <v>8</v>
      </c>
      <c r="J16" s="91">
        <v>9</v>
      </c>
      <c r="K16" s="91">
        <v>15</v>
      </c>
      <c r="L16" s="91">
        <v>15</v>
      </c>
      <c r="M16" s="91">
        <v>9</v>
      </c>
      <c r="N16" s="91">
        <v>9</v>
      </c>
      <c r="O16" s="91">
        <v>10</v>
      </c>
      <c r="P16" s="91">
        <v>11</v>
      </c>
      <c r="Q16" s="91">
        <v>3</v>
      </c>
      <c r="R16" s="222"/>
      <c r="S16" s="21">
        <f>IF(E16="","",SUM(G16:Q16)-(R16))</f>
        <v>119</v>
      </c>
      <c r="T16" s="307"/>
      <c r="U16" s="308"/>
      <c r="V16" s="20">
        <f>SUM(G16:I16)</f>
        <v>38</v>
      </c>
    </row>
    <row r="17" spans="1:22" ht="17.100000000000001" customHeight="1" thickBot="1" x14ac:dyDescent="0.35">
      <c r="A17" s="335"/>
      <c r="B17" s="335"/>
      <c r="C17" s="338"/>
      <c r="D17" s="345"/>
      <c r="E17" s="346" t="s">
        <v>28</v>
      </c>
      <c r="F17" s="347"/>
      <c r="G17" s="22">
        <f t="shared" ref="G17:R17" si="2">SUM(G13:G16)</f>
        <v>66</v>
      </c>
      <c r="H17" s="22">
        <f t="shared" si="2"/>
        <v>48</v>
      </c>
      <c r="I17" s="22">
        <f t="shared" si="2"/>
        <v>23</v>
      </c>
      <c r="J17" s="22">
        <f t="shared" si="2"/>
        <v>36</v>
      </c>
      <c r="K17" s="22">
        <f t="shared" si="2"/>
        <v>56</v>
      </c>
      <c r="L17" s="22">
        <f t="shared" si="2"/>
        <v>57</v>
      </c>
      <c r="M17" s="22">
        <f t="shared" si="2"/>
        <v>36</v>
      </c>
      <c r="N17" s="22">
        <f t="shared" si="2"/>
        <v>37</v>
      </c>
      <c r="O17" s="22">
        <f t="shared" si="2"/>
        <v>39</v>
      </c>
      <c r="P17" s="22">
        <f t="shared" si="2"/>
        <v>41</v>
      </c>
      <c r="Q17" s="22">
        <f t="shared" si="2"/>
        <v>9</v>
      </c>
      <c r="R17" s="22">
        <f t="shared" si="2"/>
        <v>0</v>
      </c>
      <c r="S17" s="23"/>
      <c r="T17" s="309"/>
      <c r="U17" s="310"/>
      <c r="V17" s="24">
        <f>SUM(V13:V16)</f>
        <v>137</v>
      </c>
    </row>
    <row r="18" spans="1:22" ht="17.100000000000001" customHeight="1" x14ac:dyDescent="0.3">
      <c r="A18" s="333">
        <v>4</v>
      </c>
      <c r="B18" s="339">
        <v>9983</v>
      </c>
      <c r="C18" s="356" t="s">
        <v>73</v>
      </c>
      <c r="D18" s="343" t="s">
        <v>74</v>
      </c>
      <c r="E18" s="13">
        <v>78</v>
      </c>
      <c r="F18" s="34" t="s">
        <v>11</v>
      </c>
      <c r="G18" s="100">
        <v>16</v>
      </c>
      <c r="H18" s="100"/>
      <c r="I18" s="100"/>
      <c r="J18" s="100">
        <v>9</v>
      </c>
      <c r="K18" s="100">
        <v>10</v>
      </c>
      <c r="L18" s="100">
        <v>12</v>
      </c>
      <c r="M18" s="100">
        <v>9</v>
      </c>
      <c r="N18" s="100">
        <v>9</v>
      </c>
      <c r="O18" s="100">
        <v>9</v>
      </c>
      <c r="P18" s="100">
        <v>9</v>
      </c>
      <c r="Q18" s="100"/>
      <c r="R18" s="220"/>
      <c r="S18" s="14">
        <f>IF(E18="","",SUM(G18:Q18)-(R18))</f>
        <v>83</v>
      </c>
      <c r="T18" s="15" t="s">
        <v>18</v>
      </c>
      <c r="U18" s="303"/>
      <c r="V18" s="16">
        <f>SUM(G18:I18)</f>
        <v>16</v>
      </c>
    </row>
    <row r="19" spans="1:22" ht="17.100000000000001" customHeight="1" x14ac:dyDescent="0.3">
      <c r="A19" s="334"/>
      <c r="B19" s="340"/>
      <c r="C19" s="357"/>
      <c r="D19" s="344"/>
      <c r="E19" s="17">
        <v>82</v>
      </c>
      <c r="F19" s="34" t="s">
        <v>12</v>
      </c>
      <c r="G19" s="100">
        <v>16</v>
      </c>
      <c r="H19" s="100">
        <v>9</v>
      </c>
      <c r="I19" s="100"/>
      <c r="J19" s="100">
        <v>9</v>
      </c>
      <c r="K19" s="100">
        <v>10</v>
      </c>
      <c r="L19" s="100">
        <v>12</v>
      </c>
      <c r="M19" s="100">
        <v>10</v>
      </c>
      <c r="N19" s="100">
        <v>10</v>
      </c>
      <c r="O19" s="100">
        <v>9</v>
      </c>
      <c r="P19" s="100">
        <v>9</v>
      </c>
      <c r="Q19" s="100"/>
      <c r="R19" s="221"/>
      <c r="S19" s="18">
        <f>IF(E19="","",SUM(G19:Q19)-(R19))</f>
        <v>94</v>
      </c>
      <c r="T19" s="19"/>
      <c r="U19" s="304"/>
      <c r="V19" s="20">
        <f>SUM(G19:I19)</f>
        <v>25</v>
      </c>
    </row>
    <row r="20" spans="1:22" ht="17.100000000000001" customHeight="1" x14ac:dyDescent="0.3">
      <c r="A20" s="334"/>
      <c r="B20" s="340"/>
      <c r="C20" s="357"/>
      <c r="D20" s="344"/>
      <c r="E20" s="17">
        <v>54</v>
      </c>
      <c r="F20" s="34" t="s">
        <v>13</v>
      </c>
      <c r="G20" s="100">
        <v>20</v>
      </c>
      <c r="H20" s="100"/>
      <c r="I20" s="100">
        <v>7</v>
      </c>
      <c r="J20" s="100">
        <v>9</v>
      </c>
      <c r="K20" s="100">
        <v>9</v>
      </c>
      <c r="L20" s="100">
        <v>12</v>
      </c>
      <c r="M20" s="100">
        <v>9</v>
      </c>
      <c r="N20" s="100">
        <v>9</v>
      </c>
      <c r="O20" s="100">
        <v>9</v>
      </c>
      <c r="P20" s="100">
        <v>10</v>
      </c>
      <c r="Q20" s="100"/>
      <c r="R20" s="221"/>
      <c r="S20" s="18">
        <f>IF(E20="","",SUM(G20:Q20)-(R20))</f>
        <v>94</v>
      </c>
      <c r="T20" s="305">
        <f>SUM(S18:S21)+T19</f>
        <v>381</v>
      </c>
      <c r="U20" s="306"/>
      <c r="V20" s="20">
        <f>SUM(G20:I20)</f>
        <v>27</v>
      </c>
    </row>
    <row r="21" spans="1:22" ht="17.100000000000001" customHeight="1" x14ac:dyDescent="0.3">
      <c r="A21" s="334"/>
      <c r="B21" s="340"/>
      <c r="C21" s="357"/>
      <c r="D21" s="344"/>
      <c r="E21" s="17">
        <v>10</v>
      </c>
      <c r="F21" s="34" t="s">
        <v>14</v>
      </c>
      <c r="G21" s="103">
        <v>20</v>
      </c>
      <c r="H21" s="103">
        <v>9</v>
      </c>
      <c r="I21" s="103">
        <v>8</v>
      </c>
      <c r="J21" s="103">
        <v>9</v>
      </c>
      <c r="K21" s="103">
        <v>10</v>
      </c>
      <c r="L21" s="103">
        <v>13</v>
      </c>
      <c r="M21" s="103">
        <v>9</v>
      </c>
      <c r="N21" s="103">
        <v>9</v>
      </c>
      <c r="O21" s="103">
        <v>9</v>
      </c>
      <c r="P21" s="103">
        <v>11</v>
      </c>
      <c r="Q21" s="103">
        <v>3</v>
      </c>
      <c r="R21" s="222"/>
      <c r="S21" s="21">
        <f>IF(E21="","",SUM(G21:Q21)-(R21))</f>
        <v>110</v>
      </c>
      <c r="T21" s="307"/>
      <c r="U21" s="308"/>
      <c r="V21" s="20">
        <f>SUM(G21:I21)</f>
        <v>37</v>
      </c>
    </row>
    <row r="22" spans="1:22" ht="17.100000000000001" customHeight="1" thickBot="1" x14ac:dyDescent="0.35">
      <c r="A22" s="335"/>
      <c r="B22" s="335"/>
      <c r="C22" s="338"/>
      <c r="D22" s="345"/>
      <c r="E22" s="346" t="s">
        <v>28</v>
      </c>
      <c r="F22" s="347"/>
      <c r="G22" s="247">
        <f t="shared" ref="G22:R22" si="3">SUM(G18:G21)</f>
        <v>72</v>
      </c>
      <c r="H22" s="247">
        <f t="shared" si="3"/>
        <v>18</v>
      </c>
      <c r="I22" s="247">
        <f t="shared" si="3"/>
        <v>15</v>
      </c>
      <c r="J22" s="247">
        <f t="shared" si="3"/>
        <v>36</v>
      </c>
      <c r="K22" s="247">
        <f t="shared" si="3"/>
        <v>39</v>
      </c>
      <c r="L22" s="247">
        <f t="shared" si="3"/>
        <v>49</v>
      </c>
      <c r="M22" s="247">
        <f t="shared" si="3"/>
        <v>37</v>
      </c>
      <c r="N22" s="247">
        <f t="shared" si="3"/>
        <v>37</v>
      </c>
      <c r="O22" s="247">
        <f t="shared" si="3"/>
        <v>36</v>
      </c>
      <c r="P22" s="247">
        <f t="shared" si="3"/>
        <v>39</v>
      </c>
      <c r="Q22" s="247">
        <f t="shared" si="3"/>
        <v>3</v>
      </c>
      <c r="R22" s="247">
        <f t="shared" si="3"/>
        <v>0</v>
      </c>
      <c r="S22" s="215"/>
      <c r="T22" s="348"/>
      <c r="U22" s="349"/>
      <c r="V22" s="248">
        <f>SUM(V18:V21)</f>
        <v>105</v>
      </c>
    </row>
  </sheetData>
  <mergeCells count="29">
    <mergeCell ref="A18:A22"/>
    <mergeCell ref="B18:B22"/>
    <mergeCell ref="C18:C22"/>
    <mergeCell ref="A3:A7"/>
    <mergeCell ref="B3:B7"/>
    <mergeCell ref="C3:C7"/>
    <mergeCell ref="D3:D7"/>
    <mergeCell ref="U3:U4"/>
    <mergeCell ref="T5:U7"/>
    <mergeCell ref="E7:F7"/>
    <mergeCell ref="D13:D17"/>
    <mergeCell ref="U13:U14"/>
    <mergeCell ref="T15:U17"/>
    <mergeCell ref="E17:F17"/>
    <mergeCell ref="D18:D22"/>
    <mergeCell ref="U18:U19"/>
    <mergeCell ref="T20:U22"/>
    <mergeCell ref="E22:F22"/>
    <mergeCell ref="D8:D12"/>
    <mergeCell ref="U8:U9"/>
    <mergeCell ref="T10:U12"/>
    <mergeCell ref="E12:F12"/>
    <mergeCell ref="B1:V1"/>
    <mergeCell ref="A13:A17"/>
    <mergeCell ref="C13:C17"/>
    <mergeCell ref="B13:B17"/>
    <mergeCell ref="A8:A12"/>
    <mergeCell ref="B8:B12"/>
    <mergeCell ref="C8:C12"/>
  </mergeCells>
  <printOptions gridLines="1"/>
  <pageMargins left="0.51181102362204722" right="0.15748031496062992" top="0.43307086614173229" bottom="0.27559055118110237" header="0.23622047244094491" footer="0.15748031496062992"/>
  <pageSetup paperSize="9" scale="74" fitToHeight="0" orientation="landscape" verticalDpi="300" r:id="rId1"/>
  <headerFooter alignWithMargins="0"/>
  <rowBreaks count="1" manualBreakCount="1">
    <brk id="1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D5978-C9E8-4268-9095-23C80C9DDFCF}">
  <sheetPr>
    <pageSetUpPr fitToPage="1"/>
  </sheetPr>
  <dimension ref="A1:V10"/>
  <sheetViews>
    <sheetView zoomScaleNormal="100" zoomScaleSheetLayoutView="50" workbookViewId="0">
      <pane ySplit="1" topLeftCell="A2" activePane="bottomLeft" state="frozen"/>
      <selection activeCell="C33" sqref="C33"/>
      <selection pane="bottomLeft" activeCell="B1" sqref="B1:V11"/>
    </sheetView>
  </sheetViews>
  <sheetFormatPr defaultRowHeight="15.75" customHeight="1" x14ac:dyDescent="0.3"/>
  <cols>
    <col min="1" max="1" width="4.5546875" style="61" bestFit="1" customWidth="1"/>
    <col min="2" max="2" width="6" style="61" bestFit="1" customWidth="1"/>
    <col min="3" max="3" width="29.6640625" style="61" customWidth="1"/>
    <col min="4" max="4" width="7.6640625" style="61" customWidth="1"/>
    <col min="5" max="5" width="7.6640625" style="79" customWidth="1"/>
    <col min="6" max="16" width="7.6640625" style="59" customWidth="1"/>
    <col min="17" max="17" width="7.6640625" style="82" customWidth="1"/>
    <col min="18" max="18" width="7.6640625" style="1" customWidth="1"/>
    <col min="19" max="19" width="7.6640625" style="80" customWidth="1"/>
    <col min="20" max="20" width="13.21875" style="1" bestFit="1" customWidth="1"/>
    <col min="21" max="257" width="8.88671875" style="1"/>
    <col min="258" max="258" width="4.5546875" style="1" bestFit="1" customWidth="1"/>
    <col min="259" max="259" width="29.6640625" style="1" customWidth="1"/>
    <col min="260" max="275" width="7.6640625" style="1" customWidth="1"/>
    <col min="276" max="276" width="12.44140625" style="1" bestFit="1" customWidth="1"/>
    <col min="277" max="513" width="8.88671875" style="1"/>
    <col min="514" max="514" width="4.5546875" style="1" bestFit="1" customWidth="1"/>
    <col min="515" max="515" width="29.6640625" style="1" customWidth="1"/>
    <col min="516" max="531" width="7.6640625" style="1" customWidth="1"/>
    <col min="532" max="532" width="12.44140625" style="1" bestFit="1" customWidth="1"/>
    <col min="533" max="769" width="8.88671875" style="1"/>
    <col min="770" max="770" width="4.5546875" style="1" bestFit="1" customWidth="1"/>
    <col min="771" max="771" width="29.6640625" style="1" customWidth="1"/>
    <col min="772" max="787" width="7.6640625" style="1" customWidth="1"/>
    <col min="788" max="788" width="12.44140625" style="1" bestFit="1" customWidth="1"/>
    <col min="789" max="1025" width="8.88671875" style="1"/>
    <col min="1026" max="1026" width="4.5546875" style="1" bestFit="1" customWidth="1"/>
    <col min="1027" max="1027" width="29.6640625" style="1" customWidth="1"/>
    <col min="1028" max="1043" width="7.6640625" style="1" customWidth="1"/>
    <col min="1044" max="1044" width="12.44140625" style="1" bestFit="1" customWidth="1"/>
    <col min="1045" max="1281" width="8.88671875" style="1"/>
    <col min="1282" max="1282" width="4.5546875" style="1" bestFit="1" customWidth="1"/>
    <col min="1283" max="1283" width="29.6640625" style="1" customWidth="1"/>
    <col min="1284" max="1299" width="7.6640625" style="1" customWidth="1"/>
    <col min="1300" max="1300" width="12.44140625" style="1" bestFit="1" customWidth="1"/>
    <col min="1301" max="1537" width="8.88671875" style="1"/>
    <col min="1538" max="1538" width="4.5546875" style="1" bestFit="1" customWidth="1"/>
    <col min="1539" max="1539" width="29.6640625" style="1" customWidth="1"/>
    <col min="1540" max="1555" width="7.6640625" style="1" customWidth="1"/>
    <col min="1556" max="1556" width="12.44140625" style="1" bestFit="1" customWidth="1"/>
    <col min="1557" max="1793" width="8.88671875" style="1"/>
    <col min="1794" max="1794" width="4.5546875" style="1" bestFit="1" customWidth="1"/>
    <col min="1795" max="1795" width="29.6640625" style="1" customWidth="1"/>
    <col min="1796" max="1811" width="7.6640625" style="1" customWidth="1"/>
    <col min="1812" max="1812" width="12.44140625" style="1" bestFit="1" customWidth="1"/>
    <col min="1813" max="2049" width="8.88671875" style="1"/>
    <col min="2050" max="2050" width="4.5546875" style="1" bestFit="1" customWidth="1"/>
    <col min="2051" max="2051" width="29.6640625" style="1" customWidth="1"/>
    <col min="2052" max="2067" width="7.6640625" style="1" customWidth="1"/>
    <col min="2068" max="2068" width="12.44140625" style="1" bestFit="1" customWidth="1"/>
    <col min="2069" max="2305" width="8.88671875" style="1"/>
    <col min="2306" max="2306" width="4.5546875" style="1" bestFit="1" customWidth="1"/>
    <col min="2307" max="2307" width="29.6640625" style="1" customWidth="1"/>
    <col min="2308" max="2323" width="7.6640625" style="1" customWidth="1"/>
    <col min="2324" max="2324" width="12.44140625" style="1" bestFit="1" customWidth="1"/>
    <col min="2325" max="2561" width="8.88671875" style="1"/>
    <col min="2562" max="2562" width="4.5546875" style="1" bestFit="1" customWidth="1"/>
    <col min="2563" max="2563" width="29.6640625" style="1" customWidth="1"/>
    <col min="2564" max="2579" width="7.6640625" style="1" customWidth="1"/>
    <col min="2580" max="2580" width="12.44140625" style="1" bestFit="1" customWidth="1"/>
    <col min="2581" max="2817" width="8.88671875" style="1"/>
    <col min="2818" max="2818" width="4.5546875" style="1" bestFit="1" customWidth="1"/>
    <col min="2819" max="2819" width="29.6640625" style="1" customWidth="1"/>
    <col min="2820" max="2835" width="7.6640625" style="1" customWidth="1"/>
    <col min="2836" max="2836" width="12.44140625" style="1" bestFit="1" customWidth="1"/>
    <col min="2837" max="3073" width="8.88671875" style="1"/>
    <col min="3074" max="3074" width="4.5546875" style="1" bestFit="1" customWidth="1"/>
    <col min="3075" max="3075" width="29.6640625" style="1" customWidth="1"/>
    <col min="3076" max="3091" width="7.6640625" style="1" customWidth="1"/>
    <col min="3092" max="3092" width="12.44140625" style="1" bestFit="1" customWidth="1"/>
    <col min="3093" max="3329" width="8.88671875" style="1"/>
    <col min="3330" max="3330" width="4.5546875" style="1" bestFit="1" customWidth="1"/>
    <col min="3331" max="3331" width="29.6640625" style="1" customWidth="1"/>
    <col min="3332" max="3347" width="7.6640625" style="1" customWidth="1"/>
    <col min="3348" max="3348" width="12.44140625" style="1" bestFit="1" customWidth="1"/>
    <col min="3349" max="3585" width="8.88671875" style="1"/>
    <col min="3586" max="3586" width="4.5546875" style="1" bestFit="1" customWidth="1"/>
    <col min="3587" max="3587" width="29.6640625" style="1" customWidth="1"/>
    <col min="3588" max="3603" width="7.6640625" style="1" customWidth="1"/>
    <col min="3604" max="3604" width="12.44140625" style="1" bestFit="1" customWidth="1"/>
    <col min="3605" max="3841" width="8.88671875" style="1"/>
    <col min="3842" max="3842" width="4.5546875" style="1" bestFit="1" customWidth="1"/>
    <col min="3843" max="3843" width="29.6640625" style="1" customWidth="1"/>
    <col min="3844" max="3859" width="7.6640625" style="1" customWidth="1"/>
    <col min="3860" max="3860" width="12.44140625" style="1" bestFit="1" customWidth="1"/>
    <col min="3861" max="4097" width="8.88671875" style="1"/>
    <col min="4098" max="4098" width="4.5546875" style="1" bestFit="1" customWidth="1"/>
    <col min="4099" max="4099" width="29.6640625" style="1" customWidth="1"/>
    <col min="4100" max="4115" width="7.6640625" style="1" customWidth="1"/>
    <col min="4116" max="4116" width="12.44140625" style="1" bestFit="1" customWidth="1"/>
    <col min="4117" max="4353" width="8.88671875" style="1"/>
    <col min="4354" max="4354" width="4.5546875" style="1" bestFit="1" customWidth="1"/>
    <col min="4355" max="4355" width="29.6640625" style="1" customWidth="1"/>
    <col min="4356" max="4371" width="7.6640625" style="1" customWidth="1"/>
    <col min="4372" max="4372" width="12.44140625" style="1" bestFit="1" customWidth="1"/>
    <col min="4373" max="4609" width="8.88671875" style="1"/>
    <col min="4610" max="4610" width="4.5546875" style="1" bestFit="1" customWidth="1"/>
    <col min="4611" max="4611" width="29.6640625" style="1" customWidth="1"/>
    <col min="4612" max="4627" width="7.6640625" style="1" customWidth="1"/>
    <col min="4628" max="4628" width="12.44140625" style="1" bestFit="1" customWidth="1"/>
    <col min="4629" max="4865" width="8.88671875" style="1"/>
    <col min="4866" max="4866" width="4.5546875" style="1" bestFit="1" customWidth="1"/>
    <col min="4867" max="4867" width="29.6640625" style="1" customWidth="1"/>
    <col min="4868" max="4883" width="7.6640625" style="1" customWidth="1"/>
    <col min="4884" max="4884" width="12.44140625" style="1" bestFit="1" customWidth="1"/>
    <col min="4885" max="5121" width="8.88671875" style="1"/>
    <col min="5122" max="5122" width="4.5546875" style="1" bestFit="1" customWidth="1"/>
    <col min="5123" max="5123" width="29.6640625" style="1" customWidth="1"/>
    <col min="5124" max="5139" width="7.6640625" style="1" customWidth="1"/>
    <col min="5140" max="5140" width="12.44140625" style="1" bestFit="1" customWidth="1"/>
    <col min="5141" max="5377" width="8.88671875" style="1"/>
    <col min="5378" max="5378" width="4.5546875" style="1" bestFit="1" customWidth="1"/>
    <col min="5379" max="5379" width="29.6640625" style="1" customWidth="1"/>
    <col min="5380" max="5395" width="7.6640625" style="1" customWidth="1"/>
    <col min="5396" max="5396" width="12.44140625" style="1" bestFit="1" customWidth="1"/>
    <col min="5397" max="5633" width="8.88671875" style="1"/>
    <col min="5634" max="5634" width="4.5546875" style="1" bestFit="1" customWidth="1"/>
    <col min="5635" max="5635" width="29.6640625" style="1" customWidth="1"/>
    <col min="5636" max="5651" width="7.6640625" style="1" customWidth="1"/>
    <col min="5652" max="5652" width="12.44140625" style="1" bestFit="1" customWidth="1"/>
    <col min="5653" max="5889" width="8.88671875" style="1"/>
    <col min="5890" max="5890" width="4.5546875" style="1" bestFit="1" customWidth="1"/>
    <col min="5891" max="5891" width="29.6640625" style="1" customWidth="1"/>
    <col min="5892" max="5907" width="7.6640625" style="1" customWidth="1"/>
    <col min="5908" max="5908" width="12.44140625" style="1" bestFit="1" customWidth="1"/>
    <col min="5909" max="6145" width="8.88671875" style="1"/>
    <col min="6146" max="6146" width="4.5546875" style="1" bestFit="1" customWidth="1"/>
    <col min="6147" max="6147" width="29.6640625" style="1" customWidth="1"/>
    <col min="6148" max="6163" width="7.6640625" style="1" customWidth="1"/>
    <col min="6164" max="6164" width="12.44140625" style="1" bestFit="1" customWidth="1"/>
    <col min="6165" max="6401" width="8.88671875" style="1"/>
    <col min="6402" max="6402" width="4.5546875" style="1" bestFit="1" customWidth="1"/>
    <col min="6403" max="6403" width="29.6640625" style="1" customWidth="1"/>
    <col min="6404" max="6419" width="7.6640625" style="1" customWidth="1"/>
    <col min="6420" max="6420" width="12.44140625" style="1" bestFit="1" customWidth="1"/>
    <col min="6421" max="6657" width="8.88671875" style="1"/>
    <col min="6658" max="6658" width="4.5546875" style="1" bestFit="1" customWidth="1"/>
    <col min="6659" max="6659" width="29.6640625" style="1" customWidth="1"/>
    <col min="6660" max="6675" width="7.6640625" style="1" customWidth="1"/>
    <col min="6676" max="6676" width="12.44140625" style="1" bestFit="1" customWidth="1"/>
    <col min="6677" max="6913" width="8.88671875" style="1"/>
    <col min="6914" max="6914" width="4.5546875" style="1" bestFit="1" customWidth="1"/>
    <col min="6915" max="6915" width="29.6640625" style="1" customWidth="1"/>
    <col min="6916" max="6931" width="7.6640625" style="1" customWidth="1"/>
    <col min="6932" max="6932" width="12.44140625" style="1" bestFit="1" customWidth="1"/>
    <col min="6933" max="7169" width="8.88671875" style="1"/>
    <col min="7170" max="7170" width="4.5546875" style="1" bestFit="1" customWidth="1"/>
    <col min="7171" max="7171" width="29.6640625" style="1" customWidth="1"/>
    <col min="7172" max="7187" width="7.6640625" style="1" customWidth="1"/>
    <col min="7188" max="7188" width="12.44140625" style="1" bestFit="1" customWidth="1"/>
    <col min="7189" max="7425" width="8.88671875" style="1"/>
    <col min="7426" max="7426" width="4.5546875" style="1" bestFit="1" customWidth="1"/>
    <col min="7427" max="7427" width="29.6640625" style="1" customWidth="1"/>
    <col min="7428" max="7443" width="7.6640625" style="1" customWidth="1"/>
    <col min="7444" max="7444" width="12.44140625" style="1" bestFit="1" customWidth="1"/>
    <col min="7445" max="7681" width="8.88671875" style="1"/>
    <col min="7682" max="7682" width="4.5546875" style="1" bestFit="1" customWidth="1"/>
    <col min="7683" max="7683" width="29.6640625" style="1" customWidth="1"/>
    <col min="7684" max="7699" width="7.6640625" style="1" customWidth="1"/>
    <col min="7700" max="7700" width="12.44140625" style="1" bestFit="1" customWidth="1"/>
    <col min="7701" max="7937" width="8.88671875" style="1"/>
    <col min="7938" max="7938" width="4.5546875" style="1" bestFit="1" customWidth="1"/>
    <col min="7939" max="7939" width="29.6640625" style="1" customWidth="1"/>
    <col min="7940" max="7955" width="7.6640625" style="1" customWidth="1"/>
    <col min="7956" max="7956" width="12.44140625" style="1" bestFit="1" customWidth="1"/>
    <col min="7957" max="8193" width="8.88671875" style="1"/>
    <col min="8194" max="8194" width="4.5546875" style="1" bestFit="1" customWidth="1"/>
    <col min="8195" max="8195" width="29.6640625" style="1" customWidth="1"/>
    <col min="8196" max="8211" width="7.6640625" style="1" customWidth="1"/>
    <col min="8212" max="8212" width="12.44140625" style="1" bestFit="1" customWidth="1"/>
    <col min="8213" max="8449" width="8.88671875" style="1"/>
    <col min="8450" max="8450" width="4.5546875" style="1" bestFit="1" customWidth="1"/>
    <col min="8451" max="8451" width="29.6640625" style="1" customWidth="1"/>
    <col min="8452" max="8467" width="7.6640625" style="1" customWidth="1"/>
    <col min="8468" max="8468" width="12.44140625" style="1" bestFit="1" customWidth="1"/>
    <col min="8469" max="8705" width="8.88671875" style="1"/>
    <col min="8706" max="8706" width="4.5546875" style="1" bestFit="1" customWidth="1"/>
    <col min="8707" max="8707" width="29.6640625" style="1" customWidth="1"/>
    <col min="8708" max="8723" width="7.6640625" style="1" customWidth="1"/>
    <col min="8724" max="8724" width="12.44140625" style="1" bestFit="1" customWidth="1"/>
    <col min="8725" max="8961" width="8.88671875" style="1"/>
    <col min="8962" max="8962" width="4.5546875" style="1" bestFit="1" customWidth="1"/>
    <col min="8963" max="8963" width="29.6640625" style="1" customWidth="1"/>
    <col min="8964" max="8979" width="7.6640625" style="1" customWidth="1"/>
    <col min="8980" max="8980" width="12.44140625" style="1" bestFit="1" customWidth="1"/>
    <col min="8981" max="9217" width="8.88671875" style="1"/>
    <col min="9218" max="9218" width="4.5546875" style="1" bestFit="1" customWidth="1"/>
    <col min="9219" max="9219" width="29.6640625" style="1" customWidth="1"/>
    <col min="9220" max="9235" width="7.6640625" style="1" customWidth="1"/>
    <col min="9236" max="9236" width="12.44140625" style="1" bestFit="1" customWidth="1"/>
    <col min="9237" max="9473" width="8.88671875" style="1"/>
    <col min="9474" max="9474" width="4.5546875" style="1" bestFit="1" customWidth="1"/>
    <col min="9475" max="9475" width="29.6640625" style="1" customWidth="1"/>
    <col min="9476" max="9491" width="7.6640625" style="1" customWidth="1"/>
    <col min="9492" max="9492" width="12.44140625" style="1" bestFit="1" customWidth="1"/>
    <col min="9493" max="9729" width="8.88671875" style="1"/>
    <col min="9730" max="9730" width="4.5546875" style="1" bestFit="1" customWidth="1"/>
    <col min="9731" max="9731" width="29.6640625" style="1" customWidth="1"/>
    <col min="9732" max="9747" width="7.6640625" style="1" customWidth="1"/>
    <col min="9748" max="9748" width="12.44140625" style="1" bestFit="1" customWidth="1"/>
    <col min="9749" max="9985" width="8.88671875" style="1"/>
    <col min="9986" max="9986" width="4.5546875" style="1" bestFit="1" customWidth="1"/>
    <col min="9987" max="9987" width="29.6640625" style="1" customWidth="1"/>
    <col min="9988" max="10003" width="7.6640625" style="1" customWidth="1"/>
    <col min="10004" max="10004" width="12.44140625" style="1" bestFit="1" customWidth="1"/>
    <col min="10005" max="10241" width="8.88671875" style="1"/>
    <col min="10242" max="10242" width="4.5546875" style="1" bestFit="1" customWidth="1"/>
    <col min="10243" max="10243" width="29.6640625" style="1" customWidth="1"/>
    <col min="10244" max="10259" width="7.6640625" style="1" customWidth="1"/>
    <col min="10260" max="10260" width="12.44140625" style="1" bestFit="1" customWidth="1"/>
    <col min="10261" max="10497" width="8.88671875" style="1"/>
    <col min="10498" max="10498" width="4.5546875" style="1" bestFit="1" customWidth="1"/>
    <col min="10499" max="10499" width="29.6640625" style="1" customWidth="1"/>
    <col min="10500" max="10515" width="7.6640625" style="1" customWidth="1"/>
    <col min="10516" max="10516" width="12.44140625" style="1" bestFit="1" customWidth="1"/>
    <col min="10517" max="10753" width="8.88671875" style="1"/>
    <col min="10754" max="10754" width="4.5546875" style="1" bestFit="1" customWidth="1"/>
    <col min="10755" max="10755" width="29.6640625" style="1" customWidth="1"/>
    <col min="10756" max="10771" width="7.6640625" style="1" customWidth="1"/>
    <col min="10772" max="10772" width="12.44140625" style="1" bestFit="1" customWidth="1"/>
    <col min="10773" max="11009" width="8.88671875" style="1"/>
    <col min="11010" max="11010" width="4.5546875" style="1" bestFit="1" customWidth="1"/>
    <col min="11011" max="11011" width="29.6640625" style="1" customWidth="1"/>
    <col min="11012" max="11027" width="7.6640625" style="1" customWidth="1"/>
    <col min="11028" max="11028" width="12.44140625" style="1" bestFit="1" customWidth="1"/>
    <col min="11029" max="11265" width="8.88671875" style="1"/>
    <col min="11266" max="11266" width="4.5546875" style="1" bestFit="1" customWidth="1"/>
    <col min="11267" max="11267" width="29.6640625" style="1" customWidth="1"/>
    <col min="11268" max="11283" width="7.6640625" style="1" customWidth="1"/>
    <col min="11284" max="11284" width="12.44140625" style="1" bestFit="1" customWidth="1"/>
    <col min="11285" max="11521" width="8.88671875" style="1"/>
    <col min="11522" max="11522" width="4.5546875" style="1" bestFit="1" customWidth="1"/>
    <col min="11523" max="11523" width="29.6640625" style="1" customWidth="1"/>
    <col min="11524" max="11539" width="7.6640625" style="1" customWidth="1"/>
    <col min="11540" max="11540" width="12.44140625" style="1" bestFit="1" customWidth="1"/>
    <col min="11541" max="11777" width="8.88671875" style="1"/>
    <col min="11778" max="11778" width="4.5546875" style="1" bestFit="1" customWidth="1"/>
    <col min="11779" max="11779" width="29.6640625" style="1" customWidth="1"/>
    <col min="11780" max="11795" width="7.6640625" style="1" customWidth="1"/>
    <col min="11796" max="11796" width="12.44140625" style="1" bestFit="1" customWidth="1"/>
    <col min="11797" max="12033" width="8.88671875" style="1"/>
    <col min="12034" max="12034" width="4.5546875" style="1" bestFit="1" customWidth="1"/>
    <col min="12035" max="12035" width="29.6640625" style="1" customWidth="1"/>
    <col min="12036" max="12051" width="7.6640625" style="1" customWidth="1"/>
    <col min="12052" max="12052" width="12.44140625" style="1" bestFit="1" customWidth="1"/>
    <col min="12053" max="12289" width="8.88671875" style="1"/>
    <col min="12290" max="12290" width="4.5546875" style="1" bestFit="1" customWidth="1"/>
    <col min="12291" max="12291" width="29.6640625" style="1" customWidth="1"/>
    <col min="12292" max="12307" width="7.6640625" style="1" customWidth="1"/>
    <col min="12308" max="12308" width="12.44140625" style="1" bestFit="1" customWidth="1"/>
    <col min="12309" max="12545" width="8.88671875" style="1"/>
    <col min="12546" max="12546" width="4.5546875" style="1" bestFit="1" customWidth="1"/>
    <col min="12547" max="12547" width="29.6640625" style="1" customWidth="1"/>
    <col min="12548" max="12563" width="7.6640625" style="1" customWidth="1"/>
    <col min="12564" max="12564" width="12.44140625" style="1" bestFit="1" customWidth="1"/>
    <col min="12565" max="12801" width="8.88671875" style="1"/>
    <col min="12802" max="12802" width="4.5546875" style="1" bestFit="1" customWidth="1"/>
    <col min="12803" max="12803" width="29.6640625" style="1" customWidth="1"/>
    <col min="12804" max="12819" width="7.6640625" style="1" customWidth="1"/>
    <col min="12820" max="12820" width="12.44140625" style="1" bestFit="1" customWidth="1"/>
    <col min="12821" max="13057" width="8.88671875" style="1"/>
    <col min="13058" max="13058" width="4.5546875" style="1" bestFit="1" customWidth="1"/>
    <col min="13059" max="13059" width="29.6640625" style="1" customWidth="1"/>
    <col min="13060" max="13075" width="7.6640625" style="1" customWidth="1"/>
    <col min="13076" max="13076" width="12.44140625" style="1" bestFit="1" customWidth="1"/>
    <col min="13077" max="13313" width="8.88671875" style="1"/>
    <col min="13314" max="13314" width="4.5546875" style="1" bestFit="1" customWidth="1"/>
    <col min="13315" max="13315" width="29.6640625" style="1" customWidth="1"/>
    <col min="13316" max="13331" width="7.6640625" style="1" customWidth="1"/>
    <col min="13332" max="13332" width="12.44140625" style="1" bestFit="1" customWidth="1"/>
    <col min="13333" max="13569" width="8.88671875" style="1"/>
    <col min="13570" max="13570" width="4.5546875" style="1" bestFit="1" customWidth="1"/>
    <col min="13571" max="13571" width="29.6640625" style="1" customWidth="1"/>
    <col min="13572" max="13587" width="7.6640625" style="1" customWidth="1"/>
    <col min="13588" max="13588" width="12.44140625" style="1" bestFit="1" customWidth="1"/>
    <col min="13589" max="13825" width="8.88671875" style="1"/>
    <col min="13826" max="13826" width="4.5546875" style="1" bestFit="1" customWidth="1"/>
    <col min="13827" max="13827" width="29.6640625" style="1" customWidth="1"/>
    <col min="13828" max="13843" width="7.6640625" style="1" customWidth="1"/>
    <col min="13844" max="13844" width="12.44140625" style="1" bestFit="1" customWidth="1"/>
    <col min="13845" max="14081" width="8.88671875" style="1"/>
    <col min="14082" max="14082" width="4.5546875" style="1" bestFit="1" customWidth="1"/>
    <col min="14083" max="14083" width="29.6640625" style="1" customWidth="1"/>
    <col min="14084" max="14099" width="7.6640625" style="1" customWidth="1"/>
    <col min="14100" max="14100" width="12.44140625" style="1" bestFit="1" customWidth="1"/>
    <col min="14101" max="14337" width="8.88671875" style="1"/>
    <col min="14338" max="14338" width="4.5546875" style="1" bestFit="1" customWidth="1"/>
    <col min="14339" max="14339" width="29.6640625" style="1" customWidth="1"/>
    <col min="14340" max="14355" width="7.6640625" style="1" customWidth="1"/>
    <col min="14356" max="14356" width="12.44140625" style="1" bestFit="1" customWidth="1"/>
    <col min="14357" max="14593" width="8.88671875" style="1"/>
    <col min="14594" max="14594" width="4.5546875" style="1" bestFit="1" customWidth="1"/>
    <col min="14595" max="14595" width="29.6640625" style="1" customWidth="1"/>
    <col min="14596" max="14611" width="7.6640625" style="1" customWidth="1"/>
    <col min="14612" max="14612" width="12.44140625" style="1" bestFit="1" customWidth="1"/>
    <col min="14613" max="14849" width="8.88671875" style="1"/>
    <col min="14850" max="14850" width="4.5546875" style="1" bestFit="1" customWidth="1"/>
    <col min="14851" max="14851" width="29.6640625" style="1" customWidth="1"/>
    <col min="14852" max="14867" width="7.6640625" style="1" customWidth="1"/>
    <col min="14868" max="14868" width="12.44140625" style="1" bestFit="1" customWidth="1"/>
    <col min="14869" max="15105" width="8.88671875" style="1"/>
    <col min="15106" max="15106" width="4.5546875" style="1" bestFit="1" customWidth="1"/>
    <col min="15107" max="15107" width="29.6640625" style="1" customWidth="1"/>
    <col min="15108" max="15123" width="7.6640625" style="1" customWidth="1"/>
    <col min="15124" max="15124" width="12.44140625" style="1" bestFit="1" customWidth="1"/>
    <col min="15125" max="15361" width="8.88671875" style="1"/>
    <col min="15362" max="15362" width="4.5546875" style="1" bestFit="1" customWidth="1"/>
    <col min="15363" max="15363" width="29.6640625" style="1" customWidth="1"/>
    <col min="15364" max="15379" width="7.6640625" style="1" customWidth="1"/>
    <col min="15380" max="15380" width="12.44140625" style="1" bestFit="1" customWidth="1"/>
    <col min="15381" max="15617" width="8.88671875" style="1"/>
    <col min="15618" max="15618" width="4.5546875" style="1" bestFit="1" customWidth="1"/>
    <col min="15619" max="15619" width="29.6640625" style="1" customWidth="1"/>
    <col min="15620" max="15635" width="7.6640625" style="1" customWidth="1"/>
    <col min="15636" max="15636" width="12.44140625" style="1" bestFit="1" customWidth="1"/>
    <col min="15637" max="15873" width="8.88671875" style="1"/>
    <col min="15874" max="15874" width="4.5546875" style="1" bestFit="1" customWidth="1"/>
    <col min="15875" max="15875" width="29.6640625" style="1" customWidth="1"/>
    <col min="15876" max="15891" width="7.6640625" style="1" customWidth="1"/>
    <col min="15892" max="15892" width="12.44140625" style="1" bestFit="1" customWidth="1"/>
    <col min="15893" max="16129" width="8.88671875" style="1"/>
    <col min="16130" max="16130" width="4.5546875" style="1" bestFit="1" customWidth="1"/>
    <col min="16131" max="16131" width="29.6640625" style="1" customWidth="1"/>
    <col min="16132" max="16147" width="7.6640625" style="1" customWidth="1"/>
    <col min="16148" max="16148" width="12.44140625" style="1" bestFit="1" customWidth="1"/>
    <col min="16149" max="16384" width="8.88671875" style="1"/>
  </cols>
  <sheetData>
    <row r="1" spans="1:22" ht="23.4" x14ac:dyDescent="0.45">
      <c r="A1" s="1"/>
      <c r="B1" s="324" t="s">
        <v>137</v>
      </c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</row>
    <row r="2" spans="1:22" s="50" customFormat="1" ht="15.75" customHeight="1" thickBot="1" x14ac:dyDescent="0.3">
      <c r="A2" s="42" t="s">
        <v>29</v>
      </c>
      <c r="B2" s="42" t="s">
        <v>20</v>
      </c>
      <c r="C2" s="43" t="s">
        <v>55</v>
      </c>
      <c r="D2" s="43" t="s">
        <v>27</v>
      </c>
      <c r="E2" s="44" t="s">
        <v>0</v>
      </c>
      <c r="F2" s="45" t="s">
        <v>2</v>
      </c>
      <c r="G2" s="45" t="s">
        <v>3</v>
      </c>
      <c r="H2" s="45" t="s">
        <v>4</v>
      </c>
      <c r="I2" s="45" t="s">
        <v>21</v>
      </c>
      <c r="J2" s="45" t="s">
        <v>5</v>
      </c>
      <c r="K2" s="45" t="s">
        <v>6</v>
      </c>
      <c r="L2" s="45" t="s">
        <v>7</v>
      </c>
      <c r="M2" s="45" t="s">
        <v>8</v>
      </c>
      <c r="N2" s="45" t="s">
        <v>19</v>
      </c>
      <c r="O2" s="45" t="s">
        <v>25</v>
      </c>
      <c r="P2" s="45" t="s">
        <v>17</v>
      </c>
      <c r="Q2" s="46" t="s">
        <v>9</v>
      </c>
      <c r="R2" s="47" t="s">
        <v>26</v>
      </c>
      <c r="S2" s="48" t="s">
        <v>10</v>
      </c>
      <c r="T2" s="83" t="s">
        <v>59</v>
      </c>
      <c r="U2" s="49"/>
    </row>
    <row r="3" spans="1:22" ht="17.25" customHeight="1" x14ac:dyDescent="0.3">
      <c r="A3" s="51"/>
      <c r="B3" s="84">
        <v>6</v>
      </c>
      <c r="C3" s="87" t="s">
        <v>66</v>
      </c>
      <c r="D3" s="87" t="s">
        <v>67</v>
      </c>
      <c r="E3" s="85" t="s">
        <v>69</v>
      </c>
      <c r="F3" s="87">
        <v>24</v>
      </c>
      <c r="G3" s="87">
        <v>15</v>
      </c>
      <c r="H3" s="87">
        <v>10</v>
      </c>
      <c r="I3" s="87">
        <v>9</v>
      </c>
      <c r="J3" s="87">
        <v>14</v>
      </c>
      <c r="K3" s="87">
        <v>15</v>
      </c>
      <c r="L3" s="87">
        <v>9</v>
      </c>
      <c r="M3" s="87">
        <v>10</v>
      </c>
      <c r="N3" s="87">
        <v>11</v>
      </c>
      <c r="O3" s="87">
        <v>12</v>
      </c>
      <c r="P3" s="87">
        <v>6</v>
      </c>
      <c r="Q3" s="54"/>
      <c r="R3" s="55">
        <f t="shared" ref="R3:R10" si="0">IF(E3="","",SUM(F3:P3)-(Q3))</f>
        <v>135</v>
      </c>
      <c r="S3" s="105">
        <v>1</v>
      </c>
      <c r="T3" s="53">
        <f t="shared" ref="T3:T10" si="1">SUM(F3:H3)</f>
        <v>49</v>
      </c>
    </row>
    <row r="4" spans="1:22" ht="17.25" customHeight="1" x14ac:dyDescent="0.3">
      <c r="A4" s="51"/>
      <c r="B4" s="84">
        <v>7</v>
      </c>
      <c r="C4" s="87" t="s">
        <v>70</v>
      </c>
      <c r="D4" s="87" t="s">
        <v>71</v>
      </c>
      <c r="E4" s="85" t="s">
        <v>63</v>
      </c>
      <c r="F4" s="87">
        <v>23</v>
      </c>
      <c r="G4" s="87">
        <v>15</v>
      </c>
      <c r="H4" s="87">
        <v>9</v>
      </c>
      <c r="I4" s="87">
        <v>9</v>
      </c>
      <c r="J4" s="87">
        <v>14</v>
      </c>
      <c r="K4" s="87">
        <v>14</v>
      </c>
      <c r="L4" s="87">
        <v>9</v>
      </c>
      <c r="M4" s="87">
        <v>10</v>
      </c>
      <c r="N4" s="87">
        <v>10</v>
      </c>
      <c r="O4" s="87">
        <v>12</v>
      </c>
      <c r="P4" s="87">
        <v>6</v>
      </c>
      <c r="Q4" s="54"/>
      <c r="R4" s="55">
        <f t="shared" si="0"/>
        <v>131</v>
      </c>
      <c r="S4" s="105">
        <v>2</v>
      </c>
      <c r="T4" s="53">
        <f t="shared" si="1"/>
        <v>47</v>
      </c>
    </row>
    <row r="5" spans="1:22" ht="17.25" customHeight="1" x14ac:dyDescent="0.3">
      <c r="A5" s="51"/>
      <c r="B5" s="84">
        <v>2</v>
      </c>
      <c r="C5" s="87" t="s">
        <v>60</v>
      </c>
      <c r="D5" s="87" t="s">
        <v>61</v>
      </c>
      <c r="E5" s="85" t="s">
        <v>63</v>
      </c>
      <c r="F5" s="86">
        <v>20</v>
      </c>
      <c r="G5" s="86">
        <v>15</v>
      </c>
      <c r="H5" s="86">
        <v>10</v>
      </c>
      <c r="I5" s="86">
        <v>9</v>
      </c>
      <c r="J5" s="86">
        <v>10</v>
      </c>
      <c r="K5" s="86">
        <v>15</v>
      </c>
      <c r="L5" s="86">
        <v>9</v>
      </c>
      <c r="M5" s="86">
        <v>10</v>
      </c>
      <c r="N5" s="86">
        <v>10</v>
      </c>
      <c r="O5" s="86">
        <v>11</v>
      </c>
      <c r="P5" s="86">
        <v>6</v>
      </c>
      <c r="Q5" s="54"/>
      <c r="R5" s="55">
        <f t="shared" si="0"/>
        <v>125</v>
      </c>
      <c r="S5" s="105">
        <v>3</v>
      </c>
      <c r="T5" s="53">
        <f t="shared" si="1"/>
        <v>45</v>
      </c>
    </row>
    <row r="6" spans="1:22" ht="17.25" customHeight="1" x14ac:dyDescent="0.3">
      <c r="A6" s="51"/>
      <c r="B6" s="84">
        <v>4</v>
      </c>
      <c r="C6" s="87" t="s">
        <v>60</v>
      </c>
      <c r="D6" s="87" t="s">
        <v>61</v>
      </c>
      <c r="E6" s="85" t="s">
        <v>65</v>
      </c>
      <c r="F6" s="86">
        <v>20</v>
      </c>
      <c r="G6" s="86">
        <v>15</v>
      </c>
      <c r="H6" s="86">
        <v>10</v>
      </c>
      <c r="I6" s="86">
        <v>9</v>
      </c>
      <c r="J6" s="86">
        <v>10</v>
      </c>
      <c r="K6" s="86">
        <v>15</v>
      </c>
      <c r="L6" s="86">
        <v>9</v>
      </c>
      <c r="M6" s="86">
        <v>9</v>
      </c>
      <c r="N6" s="86">
        <v>9</v>
      </c>
      <c r="O6" s="86">
        <v>11</v>
      </c>
      <c r="P6" s="86">
        <v>6</v>
      </c>
      <c r="Q6" s="54"/>
      <c r="R6" s="55">
        <f t="shared" si="0"/>
        <v>123</v>
      </c>
      <c r="S6" s="52">
        <v>4</v>
      </c>
      <c r="T6" s="53">
        <f t="shared" si="1"/>
        <v>45</v>
      </c>
    </row>
    <row r="7" spans="1:22" ht="17.25" customHeight="1" x14ac:dyDescent="0.3">
      <c r="A7" s="51"/>
      <c r="B7" s="84">
        <v>3</v>
      </c>
      <c r="C7" s="87" t="s">
        <v>60</v>
      </c>
      <c r="D7" s="87" t="s">
        <v>61</v>
      </c>
      <c r="E7" s="85" t="s">
        <v>64</v>
      </c>
      <c r="F7" s="87">
        <v>21</v>
      </c>
      <c r="G7" s="87">
        <v>14</v>
      </c>
      <c r="H7" s="87">
        <v>9</v>
      </c>
      <c r="I7" s="87">
        <v>9</v>
      </c>
      <c r="J7" s="87">
        <v>9</v>
      </c>
      <c r="K7" s="87">
        <v>14</v>
      </c>
      <c r="L7" s="87">
        <v>9</v>
      </c>
      <c r="M7" s="87">
        <v>9</v>
      </c>
      <c r="N7" s="87">
        <v>9</v>
      </c>
      <c r="O7" s="87">
        <v>10</v>
      </c>
      <c r="P7" s="87">
        <v>6</v>
      </c>
      <c r="Q7" s="54"/>
      <c r="R7" s="55">
        <f t="shared" si="0"/>
        <v>119</v>
      </c>
      <c r="S7" s="52">
        <v>5</v>
      </c>
      <c r="T7" s="53">
        <f t="shared" si="1"/>
        <v>44</v>
      </c>
    </row>
    <row r="8" spans="1:22" ht="17.25" customHeight="1" x14ac:dyDescent="0.3">
      <c r="A8" s="51"/>
      <c r="B8" s="84">
        <v>5</v>
      </c>
      <c r="C8" s="87" t="s">
        <v>66</v>
      </c>
      <c r="D8" s="87" t="s">
        <v>67</v>
      </c>
      <c r="E8" s="85" t="s">
        <v>68</v>
      </c>
      <c r="F8" s="86">
        <v>22</v>
      </c>
      <c r="G8" s="86">
        <v>10</v>
      </c>
      <c r="H8" s="86">
        <v>9</v>
      </c>
      <c r="I8" s="86">
        <v>9</v>
      </c>
      <c r="J8" s="86">
        <v>12</v>
      </c>
      <c r="K8" s="86">
        <v>14</v>
      </c>
      <c r="L8" s="86">
        <v>9</v>
      </c>
      <c r="M8" s="86">
        <v>9</v>
      </c>
      <c r="N8" s="86">
        <v>9</v>
      </c>
      <c r="O8" s="86">
        <v>11</v>
      </c>
      <c r="P8" s="86">
        <v>3</v>
      </c>
      <c r="Q8" s="54"/>
      <c r="R8" s="55">
        <f t="shared" si="0"/>
        <v>117</v>
      </c>
      <c r="S8" s="52">
        <v>6</v>
      </c>
      <c r="T8" s="53">
        <f t="shared" si="1"/>
        <v>41</v>
      </c>
    </row>
    <row r="9" spans="1:22" ht="17.25" customHeight="1" x14ac:dyDescent="0.3">
      <c r="A9" s="51"/>
      <c r="B9" s="84">
        <v>1</v>
      </c>
      <c r="C9" s="87" t="s">
        <v>60</v>
      </c>
      <c r="D9" s="87" t="s">
        <v>61</v>
      </c>
      <c r="E9" s="85" t="s">
        <v>62</v>
      </c>
      <c r="F9" s="87">
        <v>18</v>
      </c>
      <c r="G9" s="87">
        <v>13</v>
      </c>
      <c r="H9" s="87">
        <v>7</v>
      </c>
      <c r="I9" s="87">
        <v>9</v>
      </c>
      <c r="J9" s="87">
        <v>9</v>
      </c>
      <c r="K9" s="87">
        <v>14</v>
      </c>
      <c r="L9" s="87">
        <v>10</v>
      </c>
      <c r="M9" s="87">
        <v>9</v>
      </c>
      <c r="N9" s="87">
        <v>9</v>
      </c>
      <c r="O9" s="87">
        <v>9</v>
      </c>
      <c r="P9" s="87">
        <v>3</v>
      </c>
      <c r="Q9" s="54"/>
      <c r="R9" s="55">
        <f t="shared" si="0"/>
        <v>110</v>
      </c>
      <c r="S9" s="52">
        <v>7</v>
      </c>
      <c r="T9" s="53">
        <f t="shared" si="1"/>
        <v>38</v>
      </c>
    </row>
    <row r="10" spans="1:22" ht="17.25" customHeight="1" x14ac:dyDescent="0.3">
      <c r="A10" s="51"/>
      <c r="B10" s="84">
        <v>8</v>
      </c>
      <c r="C10" s="87" t="s">
        <v>70</v>
      </c>
      <c r="D10" s="87" t="s">
        <v>71</v>
      </c>
      <c r="E10" s="85" t="s">
        <v>72</v>
      </c>
      <c r="F10" s="87"/>
      <c r="G10" s="87">
        <v>13</v>
      </c>
      <c r="H10" s="87">
        <v>8</v>
      </c>
      <c r="I10" s="87"/>
      <c r="J10" s="87">
        <v>15</v>
      </c>
      <c r="K10" s="87">
        <v>15</v>
      </c>
      <c r="L10" s="87">
        <v>6</v>
      </c>
      <c r="M10" s="87">
        <v>6</v>
      </c>
      <c r="N10" s="87">
        <v>6</v>
      </c>
      <c r="O10" s="87">
        <v>10</v>
      </c>
      <c r="P10" s="87"/>
      <c r="Q10" s="54"/>
      <c r="R10" s="55">
        <f t="shared" si="0"/>
        <v>79</v>
      </c>
      <c r="S10" s="52">
        <v>8</v>
      </c>
      <c r="T10" s="53">
        <f t="shared" si="1"/>
        <v>21</v>
      </c>
    </row>
  </sheetData>
  <sortState xmlns:xlrd2="http://schemas.microsoft.com/office/spreadsheetml/2017/richdata2" ref="B3:T10">
    <sortCondition descending="1" ref="R3:R10"/>
    <sortCondition descending="1" ref="F3:F10"/>
  </sortState>
  <mergeCells count="1">
    <mergeCell ref="B1:V1"/>
  </mergeCells>
  <printOptions gridLines="1"/>
  <pageMargins left="0.31496062992125984" right="0.31496062992125984" top="0.59055118110236227" bottom="0.62992125984251968" header="0.51181102362204722" footer="0.51181102362204722"/>
  <pageSetup paperSize="9" scale="76" fitToHeight="0" orientation="landscape" horizontalDpi="4294967294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448E5-E8C6-4252-9156-1D0EBBD31A85}">
  <dimension ref="A1:X45"/>
  <sheetViews>
    <sheetView workbookViewId="0">
      <selection activeCell="C33" sqref="C33"/>
    </sheetView>
  </sheetViews>
  <sheetFormatPr defaultColWidth="9.109375" defaultRowHeight="13.8" x14ac:dyDescent="0.3"/>
  <cols>
    <col min="1" max="1" width="3.33203125" style="1" customWidth="1"/>
    <col min="2" max="2" width="7.109375" style="79" customWidth="1"/>
    <col min="3" max="13" width="4.33203125" style="59" customWidth="1"/>
    <col min="14" max="14" width="4.88671875" style="59" customWidth="1"/>
    <col min="15" max="15" width="5.44140625" style="1" customWidth="1"/>
    <col min="16" max="16" width="6.5546875" style="80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2.109375" style="1" customWidth="1"/>
    <col min="21" max="16384" width="9.109375" style="1"/>
  </cols>
  <sheetData>
    <row r="1" spans="1:24" ht="15.6" x14ac:dyDescent="0.3">
      <c r="B1" s="358" t="s">
        <v>32</v>
      </c>
      <c r="C1" s="359"/>
      <c r="D1" s="360"/>
      <c r="E1" s="360"/>
      <c r="F1" s="360"/>
      <c r="G1" s="360"/>
      <c r="H1" s="360"/>
      <c r="I1" s="361"/>
      <c r="J1" s="361"/>
      <c r="K1" s="362"/>
      <c r="R1" s="59"/>
      <c r="S1" s="59"/>
      <c r="T1" s="128"/>
      <c r="U1" s="59"/>
      <c r="V1" s="139"/>
      <c r="W1" s="208"/>
    </row>
    <row r="2" spans="1:24" ht="15.6" x14ac:dyDescent="0.3">
      <c r="B2" s="363"/>
      <c r="C2" s="364"/>
      <c r="D2" s="360"/>
      <c r="E2" s="360"/>
      <c r="F2" s="365"/>
      <c r="G2" s="366" t="s">
        <v>83</v>
      </c>
      <c r="H2" s="367"/>
      <c r="I2" s="367"/>
      <c r="J2" s="368"/>
      <c r="K2" s="364"/>
      <c r="L2" s="180"/>
      <c r="M2" s="181"/>
      <c r="O2" s="59"/>
      <c r="P2" s="182"/>
      <c r="R2" s="59"/>
      <c r="S2" s="59"/>
      <c r="T2" s="128"/>
      <c r="U2" s="59"/>
      <c r="V2" s="139"/>
      <c r="W2" s="208"/>
    </row>
    <row r="3" spans="1:24" ht="25.5" customHeight="1" x14ac:dyDescent="0.25">
      <c r="B3" s="369" t="s">
        <v>94</v>
      </c>
      <c r="C3" s="370"/>
      <c r="D3" s="371"/>
      <c r="E3" s="206" t="s">
        <v>85</v>
      </c>
      <c r="F3" s="207"/>
      <c r="G3" s="374" t="s">
        <v>95</v>
      </c>
      <c r="H3" s="375"/>
      <c r="I3" s="375"/>
      <c r="J3" s="375"/>
      <c r="K3" s="378" t="s">
        <v>85</v>
      </c>
      <c r="L3" s="379"/>
      <c r="M3" s="380" t="s">
        <v>86</v>
      </c>
      <c r="N3" s="381"/>
      <c r="O3" s="384" t="s">
        <v>85</v>
      </c>
      <c r="P3" s="384"/>
      <c r="Q3" s="211"/>
      <c r="R3" s="209"/>
      <c r="S3" s="210"/>
      <c r="T3" s="209"/>
      <c r="U3" s="210"/>
      <c r="V3" s="209"/>
      <c r="W3" s="210"/>
      <c r="X3" s="209"/>
    </row>
    <row r="4" spans="1:24" ht="12" x14ac:dyDescent="0.25">
      <c r="B4" s="372"/>
      <c r="C4" s="373"/>
      <c r="D4" s="373"/>
      <c r="E4" s="387"/>
      <c r="F4" s="388"/>
      <c r="G4" s="376"/>
      <c r="H4" s="377"/>
      <c r="I4" s="377"/>
      <c r="J4" s="377"/>
      <c r="K4" s="389"/>
      <c r="L4" s="390"/>
      <c r="M4" s="382"/>
      <c r="N4" s="383"/>
      <c r="O4" s="383">
        <f>MAX(C6:C39)</f>
        <v>0</v>
      </c>
      <c r="P4" s="391"/>
      <c r="Q4" s="211"/>
      <c r="R4" s="209"/>
      <c r="S4" s="210"/>
      <c r="T4" s="209"/>
      <c r="U4" s="210"/>
      <c r="V4" s="209"/>
      <c r="W4" s="210"/>
      <c r="X4" s="209"/>
    </row>
    <row r="5" spans="1:24" s="50" customFormat="1" ht="25.5" customHeight="1" x14ac:dyDescent="0.25">
      <c r="A5" s="183"/>
      <c r="B5" s="184" t="s">
        <v>0</v>
      </c>
      <c r="C5" s="185" t="s">
        <v>2</v>
      </c>
      <c r="D5" s="185" t="s">
        <v>3</v>
      </c>
      <c r="E5" s="185" t="s">
        <v>4</v>
      </c>
      <c r="F5" s="185" t="s">
        <v>21</v>
      </c>
      <c r="G5" s="185" t="s">
        <v>5</v>
      </c>
      <c r="H5" s="185" t="s">
        <v>6</v>
      </c>
      <c r="I5" s="185" t="s">
        <v>7</v>
      </c>
      <c r="J5" s="185" t="s">
        <v>8</v>
      </c>
      <c r="K5" s="185" t="s">
        <v>19</v>
      </c>
      <c r="L5" s="185" t="s">
        <v>25</v>
      </c>
      <c r="M5" s="186" t="s">
        <v>17</v>
      </c>
      <c r="N5" s="187" t="s">
        <v>9</v>
      </c>
      <c r="O5" s="188" t="s">
        <v>87</v>
      </c>
      <c r="P5" s="189" t="s">
        <v>88</v>
      </c>
      <c r="Q5" s="190" t="s">
        <v>89</v>
      </c>
      <c r="R5" s="191"/>
      <c r="S5" s="128"/>
      <c r="T5" s="191"/>
      <c r="U5" s="128"/>
    </row>
    <row r="6" spans="1:24" ht="14.4" x14ac:dyDescent="0.3">
      <c r="A6" s="192">
        <v>1</v>
      </c>
      <c r="B6" s="193"/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5"/>
      <c r="O6" s="196" t="str">
        <f t="shared" ref="O6:O21" si="0">IF(B6="","",SUM(C6:M6)-(N6))</f>
        <v/>
      </c>
      <c r="P6" s="197"/>
      <c r="Q6" s="198">
        <f t="shared" ref="Q6:Q39" si="1">SUM(C6:E6)</f>
        <v>0</v>
      </c>
    </row>
    <row r="7" spans="1:24" ht="15.6" x14ac:dyDescent="0.3">
      <c r="A7" s="192">
        <v>2</v>
      </c>
      <c r="B7" s="199"/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196" t="str">
        <f t="shared" si="0"/>
        <v/>
      </c>
      <c r="P7" s="197"/>
      <c r="Q7" s="198">
        <f t="shared" si="1"/>
        <v>0</v>
      </c>
      <c r="S7" s="385" t="s">
        <v>90</v>
      </c>
      <c r="T7" s="386"/>
      <c r="U7" s="201" t="s">
        <v>91</v>
      </c>
      <c r="V7" s="202"/>
    </row>
    <row r="8" spans="1:24" ht="15.6" x14ac:dyDescent="0.3">
      <c r="A8" s="192">
        <v>3</v>
      </c>
      <c r="B8" s="199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0"/>
      <c r="O8" s="196" t="str">
        <f t="shared" si="0"/>
        <v/>
      </c>
      <c r="P8" s="197"/>
      <c r="Q8" s="198">
        <f t="shared" si="1"/>
        <v>0</v>
      </c>
      <c r="S8" s="385" t="s">
        <v>92</v>
      </c>
      <c r="T8" s="386"/>
      <c r="U8" s="201" t="s">
        <v>91</v>
      </c>
      <c r="V8" s="203"/>
    </row>
    <row r="9" spans="1:24" ht="15.6" x14ac:dyDescent="0.3">
      <c r="A9" s="192">
        <v>4</v>
      </c>
      <c r="B9" s="199"/>
      <c r="C9" s="200"/>
      <c r="D9" s="200"/>
      <c r="E9" s="200"/>
      <c r="F9" s="200"/>
      <c r="G9" s="200"/>
      <c r="H9" s="200"/>
      <c r="I9" s="200"/>
      <c r="J9" s="200"/>
      <c r="K9" s="200"/>
      <c r="L9" s="200"/>
      <c r="M9" s="200"/>
      <c r="N9" s="204"/>
      <c r="O9" s="196" t="str">
        <f t="shared" si="0"/>
        <v/>
      </c>
      <c r="P9" s="197"/>
      <c r="Q9" s="198">
        <f t="shared" si="1"/>
        <v>0</v>
      </c>
      <c r="S9" s="385" t="s">
        <v>93</v>
      </c>
      <c r="T9" s="386"/>
      <c r="U9" s="201" t="s">
        <v>91</v>
      </c>
      <c r="V9" s="203"/>
    </row>
    <row r="10" spans="1:24" ht="15.6" x14ac:dyDescent="0.3">
      <c r="A10" s="192">
        <v>5</v>
      </c>
      <c r="B10" s="193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5"/>
      <c r="O10" s="196" t="str">
        <f t="shared" si="0"/>
        <v/>
      </c>
      <c r="P10" s="197"/>
      <c r="Q10" s="198">
        <f t="shared" si="1"/>
        <v>0</v>
      </c>
      <c r="U10" s="212"/>
      <c r="V10" s="213"/>
    </row>
    <row r="11" spans="1:24" ht="15.6" x14ac:dyDescent="0.3">
      <c r="A11" s="192">
        <v>6</v>
      </c>
      <c r="B11" s="193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5"/>
      <c r="O11" s="196" t="str">
        <f t="shared" si="0"/>
        <v/>
      </c>
      <c r="P11" s="197"/>
      <c r="Q11" s="198">
        <f t="shared" si="1"/>
        <v>0</v>
      </c>
      <c r="S11" s="49"/>
      <c r="T11" s="49"/>
      <c r="U11" s="214"/>
      <c r="V11" s="131"/>
    </row>
    <row r="12" spans="1:24" ht="14.4" x14ac:dyDescent="0.3">
      <c r="A12" s="192">
        <v>7</v>
      </c>
      <c r="B12" s="199"/>
      <c r="C12" s="200"/>
      <c r="D12" s="200"/>
      <c r="E12" s="200"/>
      <c r="F12" s="200"/>
      <c r="G12" s="200"/>
      <c r="H12" s="200"/>
      <c r="I12" s="200"/>
      <c r="J12" s="200"/>
      <c r="K12" s="200"/>
      <c r="L12" s="200"/>
      <c r="M12" s="200"/>
      <c r="N12" s="200"/>
      <c r="O12" s="196" t="str">
        <f t="shared" si="0"/>
        <v/>
      </c>
      <c r="P12" s="197"/>
      <c r="Q12" s="198">
        <f t="shared" si="1"/>
        <v>0</v>
      </c>
    </row>
    <row r="13" spans="1:24" ht="14.4" x14ac:dyDescent="0.3">
      <c r="A13" s="192">
        <v>8</v>
      </c>
      <c r="B13" s="199"/>
      <c r="C13" s="200"/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196" t="str">
        <f t="shared" si="0"/>
        <v/>
      </c>
      <c r="P13" s="197"/>
      <c r="Q13" s="198">
        <f t="shared" si="1"/>
        <v>0</v>
      </c>
    </row>
    <row r="14" spans="1:24" ht="14.4" x14ac:dyDescent="0.3">
      <c r="A14" s="192">
        <v>9</v>
      </c>
      <c r="B14" s="199"/>
      <c r="C14" s="194"/>
      <c r="D14" s="194"/>
      <c r="E14" s="194"/>
      <c r="F14" s="194"/>
      <c r="G14" s="194"/>
      <c r="H14" s="194"/>
      <c r="I14" s="194"/>
      <c r="J14" s="194"/>
      <c r="K14" s="194"/>
      <c r="L14" s="194"/>
      <c r="M14" s="194"/>
      <c r="N14" s="195"/>
      <c r="O14" s="196" t="str">
        <f t="shared" si="0"/>
        <v/>
      </c>
      <c r="P14" s="205"/>
      <c r="Q14" s="198">
        <f t="shared" si="1"/>
        <v>0</v>
      </c>
    </row>
    <row r="15" spans="1:24" ht="14.4" x14ac:dyDescent="0.3">
      <c r="A15" s="192">
        <v>10</v>
      </c>
      <c r="B15" s="199"/>
      <c r="C15" s="194"/>
      <c r="D15" s="194"/>
      <c r="E15" s="194"/>
      <c r="F15" s="194"/>
      <c r="G15" s="194"/>
      <c r="H15" s="194"/>
      <c r="I15" s="194"/>
      <c r="J15" s="194"/>
      <c r="K15" s="194"/>
      <c r="L15" s="194"/>
      <c r="M15" s="194"/>
      <c r="N15" s="195"/>
      <c r="O15" s="196" t="str">
        <f t="shared" si="0"/>
        <v/>
      </c>
      <c r="P15" s="205"/>
      <c r="Q15" s="198">
        <f t="shared" si="1"/>
        <v>0</v>
      </c>
    </row>
    <row r="16" spans="1:24" ht="14.4" x14ac:dyDescent="0.3">
      <c r="A16" s="192">
        <v>11</v>
      </c>
      <c r="B16" s="199"/>
      <c r="C16" s="194"/>
      <c r="D16" s="194"/>
      <c r="E16" s="194"/>
      <c r="F16" s="194"/>
      <c r="G16" s="194"/>
      <c r="H16" s="194"/>
      <c r="I16" s="194"/>
      <c r="J16" s="194"/>
      <c r="K16" s="194"/>
      <c r="L16" s="194"/>
      <c r="M16" s="194"/>
      <c r="N16" s="195"/>
      <c r="O16" s="196" t="str">
        <f t="shared" si="0"/>
        <v/>
      </c>
      <c r="P16" s="197"/>
      <c r="Q16" s="198">
        <f t="shared" si="1"/>
        <v>0</v>
      </c>
    </row>
    <row r="17" spans="1:19" ht="14.4" x14ac:dyDescent="0.3">
      <c r="A17" s="192">
        <v>12</v>
      </c>
      <c r="B17" s="199"/>
      <c r="C17" s="200"/>
      <c r="D17" s="200"/>
      <c r="E17" s="200"/>
      <c r="F17" s="200"/>
      <c r="G17" s="200"/>
      <c r="H17" s="200"/>
      <c r="I17" s="200"/>
      <c r="J17" s="200"/>
      <c r="K17" s="200"/>
      <c r="L17" s="200"/>
      <c r="M17" s="200"/>
      <c r="N17" s="200"/>
      <c r="O17" s="196" t="str">
        <f t="shared" si="0"/>
        <v/>
      </c>
      <c r="P17" s="197"/>
      <c r="Q17" s="198">
        <f t="shared" si="1"/>
        <v>0</v>
      </c>
    </row>
    <row r="18" spans="1:19" ht="14.4" x14ac:dyDescent="0.3">
      <c r="A18" s="192">
        <v>13</v>
      </c>
      <c r="B18" s="193"/>
      <c r="C18" s="194"/>
      <c r="D18" s="194"/>
      <c r="E18" s="194"/>
      <c r="F18" s="194"/>
      <c r="G18" s="194"/>
      <c r="H18" s="194"/>
      <c r="I18" s="194"/>
      <c r="J18" s="194"/>
      <c r="K18" s="194"/>
      <c r="L18" s="194"/>
      <c r="M18" s="194"/>
      <c r="N18" s="195"/>
      <c r="O18" s="196" t="str">
        <f t="shared" si="0"/>
        <v/>
      </c>
      <c r="P18" s="197"/>
      <c r="Q18" s="198">
        <f t="shared" si="1"/>
        <v>0</v>
      </c>
    </row>
    <row r="19" spans="1:19" ht="14.4" x14ac:dyDescent="0.3">
      <c r="A19" s="192">
        <v>14</v>
      </c>
      <c r="B19" s="199"/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196" t="str">
        <f t="shared" si="0"/>
        <v/>
      </c>
      <c r="P19" s="197"/>
      <c r="Q19" s="198">
        <f t="shared" si="1"/>
        <v>0</v>
      </c>
    </row>
    <row r="20" spans="1:19" ht="14.4" x14ac:dyDescent="0.3">
      <c r="A20" s="192">
        <v>15</v>
      </c>
      <c r="B20" s="199"/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196" t="str">
        <f t="shared" si="0"/>
        <v/>
      </c>
      <c r="P20" s="205"/>
      <c r="Q20" s="198">
        <f t="shared" si="1"/>
        <v>0</v>
      </c>
    </row>
    <row r="21" spans="1:19" ht="14.4" x14ac:dyDescent="0.3">
      <c r="A21" s="192">
        <v>16</v>
      </c>
      <c r="B21" s="199"/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  <c r="N21" s="195"/>
      <c r="O21" s="196" t="str">
        <f t="shared" si="0"/>
        <v/>
      </c>
      <c r="P21" s="205"/>
      <c r="Q21" s="198">
        <f t="shared" si="1"/>
        <v>0</v>
      </c>
    </row>
    <row r="22" spans="1:19" ht="14.4" x14ac:dyDescent="0.3">
      <c r="A22" s="192"/>
      <c r="B22" s="199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196" t="str">
        <f t="shared" ref="O22:O45" si="2">IF(B22="","",SUM(C22:M22)-(N22))</f>
        <v/>
      </c>
      <c r="P22" s="205"/>
      <c r="Q22" s="198">
        <f t="shared" si="1"/>
        <v>0</v>
      </c>
    </row>
    <row r="23" spans="1:19" ht="14.4" x14ac:dyDescent="0.3">
      <c r="A23" s="192"/>
      <c r="B23" s="199"/>
      <c r="C23" s="200"/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0"/>
      <c r="O23" s="196" t="str">
        <f t="shared" si="2"/>
        <v/>
      </c>
      <c r="P23" s="197"/>
      <c r="Q23" s="198">
        <f t="shared" si="1"/>
        <v>0</v>
      </c>
    </row>
    <row r="24" spans="1:19" ht="14.4" x14ac:dyDescent="0.3">
      <c r="A24" s="192"/>
      <c r="B24" s="199"/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196" t="str">
        <f t="shared" si="2"/>
        <v/>
      </c>
      <c r="P24" s="197"/>
      <c r="Q24" s="198">
        <f t="shared" si="1"/>
        <v>0</v>
      </c>
    </row>
    <row r="25" spans="1:19" ht="14.4" x14ac:dyDescent="0.3">
      <c r="A25" s="192"/>
      <c r="B25" s="199"/>
      <c r="C25" s="194"/>
      <c r="D25" s="194"/>
      <c r="E25" s="194"/>
      <c r="F25" s="194"/>
      <c r="G25" s="194"/>
      <c r="H25" s="194"/>
      <c r="I25" s="194"/>
      <c r="J25" s="194"/>
      <c r="K25" s="194"/>
      <c r="L25" s="194"/>
      <c r="M25" s="194"/>
      <c r="N25" s="195"/>
      <c r="O25" s="196" t="str">
        <f t="shared" si="2"/>
        <v/>
      </c>
      <c r="P25" s="197"/>
      <c r="Q25" s="198">
        <f t="shared" si="1"/>
        <v>0</v>
      </c>
    </row>
    <row r="26" spans="1:19" ht="14.4" x14ac:dyDescent="0.3">
      <c r="A26" s="192"/>
      <c r="B26" s="199"/>
      <c r="C26" s="194"/>
      <c r="D26" s="194"/>
      <c r="E26" s="194"/>
      <c r="F26" s="194"/>
      <c r="G26" s="194"/>
      <c r="H26" s="194"/>
      <c r="I26" s="194"/>
      <c r="J26" s="194"/>
      <c r="K26" s="194"/>
      <c r="L26" s="194"/>
      <c r="M26" s="194"/>
      <c r="N26" s="195"/>
      <c r="O26" s="196" t="str">
        <f t="shared" si="2"/>
        <v/>
      </c>
      <c r="P26" s="205"/>
      <c r="Q26" s="198">
        <f t="shared" si="1"/>
        <v>0</v>
      </c>
    </row>
    <row r="27" spans="1:19" ht="14.4" x14ac:dyDescent="0.3">
      <c r="A27" s="192"/>
      <c r="B27" s="199"/>
      <c r="C27" s="194"/>
      <c r="D27" s="194"/>
      <c r="E27" s="194"/>
      <c r="F27" s="194"/>
      <c r="G27" s="194"/>
      <c r="H27" s="194"/>
      <c r="I27" s="194"/>
      <c r="J27" s="194"/>
      <c r="K27" s="194"/>
      <c r="L27" s="194"/>
      <c r="M27" s="194"/>
      <c r="N27" s="195"/>
      <c r="O27" s="196" t="str">
        <f t="shared" si="2"/>
        <v/>
      </c>
      <c r="P27" s="205"/>
      <c r="Q27" s="198">
        <f t="shared" si="1"/>
        <v>0</v>
      </c>
    </row>
    <row r="28" spans="1:19" ht="14.4" x14ac:dyDescent="0.3">
      <c r="A28" s="192"/>
      <c r="B28" s="199"/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196" t="str">
        <f t="shared" si="2"/>
        <v/>
      </c>
      <c r="P28" s="205"/>
      <c r="Q28" s="198">
        <f t="shared" si="1"/>
        <v>0</v>
      </c>
    </row>
    <row r="29" spans="1:19" ht="14.4" x14ac:dyDescent="0.3">
      <c r="A29" s="192"/>
      <c r="B29" s="199"/>
      <c r="C29" s="200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196" t="str">
        <f t="shared" si="2"/>
        <v/>
      </c>
      <c r="P29" s="205"/>
      <c r="Q29" s="198">
        <f t="shared" si="1"/>
        <v>0</v>
      </c>
    </row>
    <row r="30" spans="1:19" ht="14.4" x14ac:dyDescent="0.3">
      <c r="A30" s="192"/>
      <c r="B30" s="199"/>
      <c r="C30" s="194"/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5"/>
      <c r="O30" s="196" t="str">
        <f t="shared" si="2"/>
        <v/>
      </c>
      <c r="P30" s="205"/>
      <c r="Q30" s="198">
        <f t="shared" si="1"/>
        <v>0</v>
      </c>
      <c r="R30" s="128"/>
      <c r="S30" s="128"/>
    </row>
    <row r="31" spans="1:19" ht="14.4" x14ac:dyDescent="0.3">
      <c r="A31" s="192"/>
      <c r="B31" s="199"/>
      <c r="C31" s="194"/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95"/>
      <c r="O31" s="196" t="str">
        <f t="shared" si="2"/>
        <v/>
      </c>
      <c r="P31" s="205"/>
      <c r="Q31" s="198">
        <f t="shared" si="1"/>
        <v>0</v>
      </c>
    </row>
    <row r="32" spans="1:19" ht="14.4" x14ac:dyDescent="0.3">
      <c r="A32" s="192"/>
      <c r="B32" s="199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196" t="str">
        <f t="shared" si="2"/>
        <v/>
      </c>
      <c r="P32" s="205"/>
      <c r="Q32" s="198">
        <f t="shared" si="1"/>
        <v>0</v>
      </c>
    </row>
    <row r="33" spans="1:17" ht="14.4" x14ac:dyDescent="0.3">
      <c r="A33" s="192"/>
      <c r="B33" s="199"/>
      <c r="C33" s="194"/>
      <c r="D33" s="194"/>
      <c r="E33" s="194"/>
      <c r="F33" s="194"/>
      <c r="G33" s="194"/>
      <c r="H33" s="194"/>
      <c r="I33" s="194"/>
      <c r="J33" s="194"/>
      <c r="K33" s="194"/>
      <c r="L33" s="194"/>
      <c r="M33" s="194"/>
      <c r="N33" s="195"/>
      <c r="O33" s="196" t="str">
        <f t="shared" si="2"/>
        <v/>
      </c>
      <c r="P33" s="205"/>
      <c r="Q33" s="198">
        <f t="shared" si="1"/>
        <v>0</v>
      </c>
    </row>
    <row r="34" spans="1:17" ht="14.4" x14ac:dyDescent="0.3">
      <c r="A34" s="192"/>
      <c r="B34" s="199"/>
      <c r="C34" s="200"/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/>
      <c r="O34" s="196" t="str">
        <f t="shared" si="2"/>
        <v/>
      </c>
      <c r="P34" s="205"/>
      <c r="Q34" s="198">
        <f t="shared" si="1"/>
        <v>0</v>
      </c>
    </row>
    <row r="35" spans="1:17" ht="14.4" x14ac:dyDescent="0.3">
      <c r="A35" s="192"/>
      <c r="B35" s="199"/>
      <c r="C35" s="200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196" t="str">
        <f t="shared" si="2"/>
        <v/>
      </c>
      <c r="P35" s="205"/>
      <c r="Q35" s="198">
        <f t="shared" si="1"/>
        <v>0</v>
      </c>
    </row>
    <row r="36" spans="1:17" ht="14.4" x14ac:dyDescent="0.3">
      <c r="A36" s="192"/>
      <c r="B36" s="199"/>
      <c r="C36" s="194"/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5"/>
      <c r="O36" s="196" t="str">
        <f t="shared" si="2"/>
        <v/>
      </c>
      <c r="P36" s="205"/>
      <c r="Q36" s="198">
        <f t="shared" si="1"/>
        <v>0</v>
      </c>
    </row>
    <row r="37" spans="1:17" ht="14.4" x14ac:dyDescent="0.3">
      <c r="A37" s="192"/>
      <c r="B37" s="199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196" t="str">
        <f t="shared" si="2"/>
        <v/>
      </c>
      <c r="P37" s="205"/>
      <c r="Q37" s="198">
        <f t="shared" si="1"/>
        <v>0</v>
      </c>
    </row>
    <row r="38" spans="1:17" ht="14.4" x14ac:dyDescent="0.3">
      <c r="A38" s="192"/>
      <c r="B38" s="199"/>
      <c r="C38" s="200"/>
      <c r="D38" s="200"/>
      <c r="E38" s="200"/>
      <c r="F38" s="200"/>
      <c r="G38" s="200"/>
      <c r="H38" s="200"/>
      <c r="I38" s="200"/>
      <c r="J38" s="200"/>
      <c r="K38" s="200"/>
      <c r="L38" s="200"/>
      <c r="M38" s="200"/>
      <c r="N38" s="200"/>
      <c r="O38" s="196" t="str">
        <f t="shared" si="2"/>
        <v/>
      </c>
      <c r="P38" s="205"/>
      <c r="Q38" s="198">
        <f t="shared" si="1"/>
        <v>0</v>
      </c>
    </row>
    <row r="39" spans="1:17" ht="14.4" x14ac:dyDescent="0.3">
      <c r="A39" s="192"/>
      <c r="B39" s="199"/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196" t="str">
        <f t="shared" si="2"/>
        <v/>
      </c>
      <c r="P39" s="205"/>
      <c r="Q39" s="198">
        <f t="shared" si="1"/>
        <v>0</v>
      </c>
    </row>
    <row r="40" spans="1:17" x14ac:dyDescent="0.3">
      <c r="A40" s="59"/>
      <c r="O40" s="196" t="str">
        <f t="shared" si="2"/>
        <v/>
      </c>
    </row>
    <row r="41" spans="1:17" x14ac:dyDescent="0.3">
      <c r="A41" s="59"/>
      <c r="O41" s="196" t="str">
        <f t="shared" si="2"/>
        <v/>
      </c>
    </row>
    <row r="42" spans="1:17" x14ac:dyDescent="0.3">
      <c r="A42" s="59"/>
      <c r="O42" s="196" t="str">
        <f t="shared" si="2"/>
        <v/>
      </c>
    </row>
    <row r="43" spans="1:17" x14ac:dyDescent="0.3">
      <c r="A43" s="59"/>
      <c r="O43" s="196" t="str">
        <f t="shared" si="2"/>
        <v/>
      </c>
    </row>
    <row r="44" spans="1:17" x14ac:dyDescent="0.3">
      <c r="A44" s="59"/>
      <c r="O44" s="196" t="str">
        <f t="shared" si="2"/>
        <v/>
      </c>
    </row>
    <row r="45" spans="1:17" x14ac:dyDescent="0.3">
      <c r="A45" s="59"/>
      <c r="O45" s="196" t="str">
        <f t="shared" si="2"/>
        <v/>
      </c>
    </row>
  </sheetData>
  <mergeCells count="17">
    <mergeCell ref="S7:T7"/>
    <mergeCell ref="S8:T8"/>
    <mergeCell ref="S9:T9"/>
    <mergeCell ref="E4:F4"/>
    <mergeCell ref="K4:L4"/>
    <mergeCell ref="O4:P4"/>
    <mergeCell ref="B3:D4"/>
    <mergeCell ref="G3:J4"/>
    <mergeCell ref="K3:L3"/>
    <mergeCell ref="M3:N4"/>
    <mergeCell ref="O3:P3"/>
    <mergeCell ref="B1:C1"/>
    <mergeCell ref="D1:K1"/>
    <mergeCell ref="B2:C2"/>
    <mergeCell ref="D2:F2"/>
    <mergeCell ref="G2:I2"/>
    <mergeCell ref="J2:K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61C17-550D-43D3-8EBB-AF7073E5D985}">
  <dimension ref="A1:X45"/>
  <sheetViews>
    <sheetView workbookViewId="0">
      <selection sqref="A1:Q19"/>
    </sheetView>
  </sheetViews>
  <sheetFormatPr defaultColWidth="9.109375" defaultRowHeight="13.8" x14ac:dyDescent="0.3"/>
  <cols>
    <col min="1" max="1" width="3.33203125" style="1" customWidth="1"/>
    <col min="2" max="2" width="7.109375" style="79" customWidth="1"/>
    <col min="3" max="13" width="4.33203125" style="59" customWidth="1"/>
    <col min="14" max="14" width="4.88671875" style="59" customWidth="1"/>
    <col min="15" max="15" width="5.44140625" style="1" customWidth="1"/>
    <col min="16" max="16" width="8.21875" style="80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2.109375" style="1" customWidth="1"/>
    <col min="21" max="16384" width="9.109375" style="1"/>
  </cols>
  <sheetData>
    <row r="1" spans="1:24" ht="15.6" x14ac:dyDescent="0.3">
      <c r="B1" s="358" t="s">
        <v>32</v>
      </c>
      <c r="C1" s="359"/>
      <c r="D1" s="360" t="s">
        <v>60</v>
      </c>
      <c r="E1" s="360"/>
      <c r="F1" s="360"/>
      <c r="G1" s="360"/>
      <c r="H1" s="360"/>
      <c r="I1" s="361"/>
      <c r="J1" s="361"/>
      <c r="K1" s="362"/>
      <c r="R1" s="59"/>
      <c r="S1" s="59"/>
      <c r="T1" s="128"/>
      <c r="U1" s="59"/>
      <c r="V1" s="139"/>
      <c r="W1" s="208"/>
    </row>
    <row r="2" spans="1:24" ht="15.6" x14ac:dyDescent="0.3">
      <c r="B2" s="363"/>
      <c r="C2" s="364"/>
      <c r="D2" s="360" t="s">
        <v>61</v>
      </c>
      <c r="E2" s="360"/>
      <c r="F2" s="365"/>
      <c r="G2" s="366" t="s">
        <v>83</v>
      </c>
      <c r="H2" s="367"/>
      <c r="I2" s="367"/>
      <c r="J2" s="368" t="s">
        <v>84</v>
      </c>
      <c r="K2" s="364"/>
      <c r="L2" s="180"/>
      <c r="M2" s="181"/>
      <c r="O2" s="59"/>
      <c r="P2" s="182"/>
      <c r="R2" s="59"/>
      <c r="S2" s="59"/>
      <c r="T2" s="128"/>
      <c r="U2" s="59"/>
      <c r="V2" s="139"/>
      <c r="W2" s="208"/>
    </row>
    <row r="3" spans="1:24" ht="25.5" customHeight="1" x14ac:dyDescent="0.25">
      <c r="B3" s="369" t="s">
        <v>94</v>
      </c>
      <c r="C3" s="370"/>
      <c r="D3" s="371"/>
      <c r="E3" s="206" t="s">
        <v>85</v>
      </c>
      <c r="F3" s="207"/>
      <c r="G3" s="374" t="s">
        <v>95</v>
      </c>
      <c r="H3" s="375"/>
      <c r="I3" s="375"/>
      <c r="J3" s="375"/>
      <c r="K3" s="378" t="s">
        <v>85</v>
      </c>
      <c r="L3" s="379"/>
      <c r="M3" s="380" t="s">
        <v>86</v>
      </c>
      <c r="N3" s="381"/>
      <c r="O3" s="384" t="s">
        <v>85</v>
      </c>
      <c r="P3" s="384"/>
      <c r="Q3" s="211"/>
      <c r="R3" s="209"/>
      <c r="S3" s="210"/>
      <c r="T3" s="209"/>
      <c r="U3" s="210"/>
      <c r="V3" s="209"/>
      <c r="W3" s="210"/>
      <c r="X3" s="209"/>
    </row>
    <row r="4" spans="1:24" ht="12" x14ac:dyDescent="0.25">
      <c r="B4" s="372"/>
      <c r="C4" s="373"/>
      <c r="D4" s="373"/>
      <c r="E4" s="387">
        <f>SUM(O6:O17)</f>
        <v>1222</v>
      </c>
      <c r="F4" s="388"/>
      <c r="G4" s="376"/>
      <c r="H4" s="377"/>
      <c r="I4" s="377"/>
      <c r="J4" s="377"/>
      <c r="K4" s="389">
        <f>SUM(Q6:Q12,Q14)</f>
        <v>306</v>
      </c>
      <c r="L4" s="390"/>
      <c r="M4" s="382"/>
      <c r="N4" s="383"/>
      <c r="O4" s="383">
        <f>MAX(C6:C39)</f>
        <v>21</v>
      </c>
      <c r="P4" s="391"/>
      <c r="Q4" s="211"/>
      <c r="R4" s="209"/>
      <c r="S4" s="210"/>
      <c r="T4" s="209"/>
      <c r="U4" s="210"/>
      <c r="V4" s="209"/>
      <c r="W4" s="210"/>
      <c r="X4" s="209"/>
    </row>
    <row r="5" spans="1:24" s="50" customFormat="1" ht="25.5" customHeight="1" x14ac:dyDescent="0.25">
      <c r="A5" s="183"/>
      <c r="B5" s="184" t="s">
        <v>0</v>
      </c>
      <c r="C5" s="185" t="s">
        <v>2</v>
      </c>
      <c r="D5" s="185" t="s">
        <v>3</v>
      </c>
      <c r="E5" s="185" t="s">
        <v>4</v>
      </c>
      <c r="F5" s="185" t="s">
        <v>21</v>
      </c>
      <c r="G5" s="185" t="s">
        <v>5</v>
      </c>
      <c r="H5" s="185" t="s">
        <v>6</v>
      </c>
      <c r="I5" s="185" t="s">
        <v>7</v>
      </c>
      <c r="J5" s="185" t="s">
        <v>8</v>
      </c>
      <c r="K5" s="185" t="s">
        <v>19</v>
      </c>
      <c r="L5" s="185" t="s">
        <v>25</v>
      </c>
      <c r="M5" s="186" t="s">
        <v>17</v>
      </c>
      <c r="N5" s="187" t="s">
        <v>9</v>
      </c>
      <c r="O5" s="188" t="s">
        <v>87</v>
      </c>
      <c r="P5" s="189" t="s">
        <v>88</v>
      </c>
      <c r="Q5" s="190" t="s">
        <v>89</v>
      </c>
      <c r="R5" s="191"/>
      <c r="S5" s="128"/>
      <c r="T5" s="191"/>
      <c r="U5" s="128"/>
    </row>
    <row r="6" spans="1:24" ht="14.4" x14ac:dyDescent="0.3">
      <c r="A6" s="192">
        <v>5</v>
      </c>
      <c r="B6" s="193" t="s">
        <v>63</v>
      </c>
      <c r="C6" s="194">
        <v>20</v>
      </c>
      <c r="D6" s="194">
        <v>15</v>
      </c>
      <c r="E6" s="194">
        <v>10</v>
      </c>
      <c r="F6" s="194">
        <v>9</v>
      </c>
      <c r="G6" s="194">
        <v>10</v>
      </c>
      <c r="H6" s="194">
        <v>15</v>
      </c>
      <c r="I6" s="194">
        <v>9</v>
      </c>
      <c r="J6" s="194">
        <v>10</v>
      </c>
      <c r="K6" s="194">
        <v>10</v>
      </c>
      <c r="L6" s="194">
        <v>11</v>
      </c>
      <c r="M6" s="194">
        <v>6</v>
      </c>
      <c r="N6" s="195"/>
      <c r="O6" s="196">
        <f t="shared" ref="O6:O17" si="0">IF(B6="","",SUM(C6:M6)-(N6))</f>
        <v>125</v>
      </c>
      <c r="P6" s="197" t="s">
        <v>98</v>
      </c>
      <c r="Q6" s="198">
        <f t="shared" ref="Q6:Q39" si="1">SUM(C6:E6)</f>
        <v>45</v>
      </c>
    </row>
    <row r="7" spans="1:24" ht="15.6" x14ac:dyDescent="0.3">
      <c r="A7" s="192">
        <v>6</v>
      </c>
      <c r="B7" s="193" t="s">
        <v>65</v>
      </c>
      <c r="C7" s="194">
        <v>20</v>
      </c>
      <c r="D7" s="194">
        <v>15</v>
      </c>
      <c r="E7" s="194">
        <v>10</v>
      </c>
      <c r="F7" s="194">
        <v>9</v>
      </c>
      <c r="G7" s="194">
        <v>10</v>
      </c>
      <c r="H7" s="194">
        <v>15</v>
      </c>
      <c r="I7" s="194">
        <v>9</v>
      </c>
      <c r="J7" s="194">
        <v>9</v>
      </c>
      <c r="K7" s="194">
        <v>9</v>
      </c>
      <c r="L7" s="194">
        <v>11</v>
      </c>
      <c r="M7" s="194">
        <v>6</v>
      </c>
      <c r="N7" s="195"/>
      <c r="O7" s="196">
        <f t="shared" si="0"/>
        <v>123</v>
      </c>
      <c r="P7" s="197" t="s">
        <v>98</v>
      </c>
      <c r="Q7" s="198">
        <f t="shared" si="1"/>
        <v>45</v>
      </c>
      <c r="S7" s="385" t="s">
        <v>90</v>
      </c>
      <c r="T7" s="386"/>
      <c r="U7" s="201" t="s">
        <v>91</v>
      </c>
      <c r="V7" s="202"/>
    </row>
    <row r="8" spans="1:24" ht="15.6" x14ac:dyDescent="0.3">
      <c r="A8" s="192">
        <v>7</v>
      </c>
      <c r="B8" s="199" t="s">
        <v>64</v>
      </c>
      <c r="C8" s="200">
        <v>21</v>
      </c>
      <c r="D8" s="200">
        <v>14</v>
      </c>
      <c r="E8" s="200">
        <v>9</v>
      </c>
      <c r="F8" s="200">
        <v>9</v>
      </c>
      <c r="G8" s="200">
        <v>9</v>
      </c>
      <c r="H8" s="200">
        <v>14</v>
      </c>
      <c r="I8" s="200">
        <v>9</v>
      </c>
      <c r="J8" s="200">
        <v>9</v>
      </c>
      <c r="K8" s="200">
        <v>9</v>
      </c>
      <c r="L8" s="200">
        <v>10</v>
      </c>
      <c r="M8" s="200">
        <v>6</v>
      </c>
      <c r="N8" s="200"/>
      <c r="O8" s="196">
        <f t="shared" si="0"/>
        <v>119</v>
      </c>
      <c r="P8" s="197" t="s">
        <v>98</v>
      </c>
      <c r="Q8" s="198">
        <f t="shared" si="1"/>
        <v>44</v>
      </c>
      <c r="S8" s="385" t="s">
        <v>92</v>
      </c>
      <c r="T8" s="386"/>
      <c r="U8" s="201" t="s">
        <v>91</v>
      </c>
      <c r="V8" s="203"/>
    </row>
    <row r="9" spans="1:24" ht="15.6" x14ac:dyDescent="0.3">
      <c r="A9" s="192">
        <v>4</v>
      </c>
      <c r="B9" s="199">
        <v>11</v>
      </c>
      <c r="C9" s="200">
        <v>19</v>
      </c>
      <c r="D9" s="200">
        <v>15</v>
      </c>
      <c r="E9" s="200">
        <v>9</v>
      </c>
      <c r="F9" s="200">
        <v>9</v>
      </c>
      <c r="G9" s="200">
        <v>9</v>
      </c>
      <c r="H9" s="200">
        <v>15</v>
      </c>
      <c r="I9" s="200">
        <v>9</v>
      </c>
      <c r="J9" s="200">
        <v>9</v>
      </c>
      <c r="K9" s="200">
        <v>9</v>
      </c>
      <c r="L9" s="200">
        <v>12</v>
      </c>
      <c r="M9" s="200">
        <v>3</v>
      </c>
      <c r="N9" s="204"/>
      <c r="O9" s="196">
        <f t="shared" si="0"/>
        <v>118</v>
      </c>
      <c r="P9" s="197" t="s">
        <v>97</v>
      </c>
      <c r="Q9" s="198">
        <f t="shared" si="1"/>
        <v>43</v>
      </c>
      <c r="S9" s="385" t="s">
        <v>93</v>
      </c>
      <c r="T9" s="386"/>
      <c r="U9" s="201" t="s">
        <v>91</v>
      </c>
      <c r="V9" s="203"/>
    </row>
    <row r="10" spans="1:24" ht="15.6" x14ac:dyDescent="0.3">
      <c r="A10" s="192">
        <v>8</v>
      </c>
      <c r="B10" s="199" t="s">
        <v>62</v>
      </c>
      <c r="C10" s="200">
        <v>18</v>
      </c>
      <c r="D10" s="200">
        <v>13</v>
      </c>
      <c r="E10" s="200">
        <v>7</v>
      </c>
      <c r="F10" s="200">
        <v>9</v>
      </c>
      <c r="G10" s="200">
        <v>9</v>
      </c>
      <c r="H10" s="200">
        <v>14</v>
      </c>
      <c r="I10" s="200">
        <v>10</v>
      </c>
      <c r="J10" s="200">
        <v>9</v>
      </c>
      <c r="K10" s="200">
        <v>9</v>
      </c>
      <c r="L10" s="200">
        <v>9</v>
      </c>
      <c r="M10" s="200">
        <v>3</v>
      </c>
      <c r="N10" s="200"/>
      <c r="O10" s="196">
        <f t="shared" si="0"/>
        <v>110</v>
      </c>
      <c r="P10" s="197" t="s">
        <v>98</v>
      </c>
      <c r="Q10" s="198">
        <f t="shared" si="1"/>
        <v>38</v>
      </c>
      <c r="U10" s="212"/>
      <c r="V10" s="213"/>
    </row>
    <row r="11" spans="1:24" ht="15.6" x14ac:dyDescent="0.3">
      <c r="A11" s="192">
        <v>9</v>
      </c>
      <c r="B11" s="199" t="s">
        <v>130</v>
      </c>
      <c r="C11" s="194">
        <v>18</v>
      </c>
      <c r="D11" s="194">
        <v>12</v>
      </c>
      <c r="E11" s="194">
        <v>6</v>
      </c>
      <c r="F11" s="194">
        <v>9</v>
      </c>
      <c r="G11" s="194">
        <v>10</v>
      </c>
      <c r="H11" s="194">
        <v>13</v>
      </c>
      <c r="I11" s="194">
        <v>9</v>
      </c>
      <c r="J11" s="194">
        <v>9</v>
      </c>
      <c r="K11" s="194">
        <v>10</v>
      </c>
      <c r="L11" s="194">
        <v>10</v>
      </c>
      <c r="M11" s="194"/>
      <c r="N11" s="195"/>
      <c r="O11" s="196">
        <f t="shared" si="0"/>
        <v>106</v>
      </c>
      <c r="P11" s="205" t="s">
        <v>135</v>
      </c>
      <c r="Q11" s="198">
        <f t="shared" si="1"/>
        <v>36</v>
      </c>
      <c r="S11" s="49"/>
      <c r="T11" s="49"/>
      <c r="U11" s="214"/>
      <c r="V11" s="131"/>
    </row>
    <row r="12" spans="1:24" ht="14.4" x14ac:dyDescent="0.3">
      <c r="A12" s="192">
        <v>12</v>
      </c>
      <c r="B12" s="199" t="s">
        <v>133</v>
      </c>
      <c r="C12" s="200">
        <v>18</v>
      </c>
      <c r="D12" s="200">
        <v>11</v>
      </c>
      <c r="E12" s="200"/>
      <c r="F12" s="200">
        <v>9</v>
      </c>
      <c r="G12" s="200">
        <v>10</v>
      </c>
      <c r="H12" s="200">
        <v>13</v>
      </c>
      <c r="I12" s="200">
        <v>9</v>
      </c>
      <c r="J12" s="200">
        <v>9</v>
      </c>
      <c r="K12" s="200">
        <v>9</v>
      </c>
      <c r="L12" s="200">
        <v>10</v>
      </c>
      <c r="M12" s="200"/>
      <c r="N12" s="200"/>
      <c r="O12" s="196">
        <f t="shared" si="0"/>
        <v>98</v>
      </c>
      <c r="P12" s="205" t="s">
        <v>135</v>
      </c>
      <c r="Q12" s="198">
        <f t="shared" si="1"/>
        <v>29</v>
      </c>
    </row>
    <row r="13" spans="1:24" ht="14.4" x14ac:dyDescent="0.3">
      <c r="A13" s="192">
        <v>2</v>
      </c>
      <c r="B13" s="199">
        <v>16</v>
      </c>
      <c r="C13" s="200"/>
      <c r="D13" s="200">
        <v>15</v>
      </c>
      <c r="E13" s="200">
        <v>9</v>
      </c>
      <c r="F13" s="200">
        <v>9</v>
      </c>
      <c r="G13" s="200">
        <v>10</v>
      </c>
      <c r="H13" s="200">
        <v>12</v>
      </c>
      <c r="I13" s="200">
        <v>9</v>
      </c>
      <c r="J13" s="200">
        <v>9</v>
      </c>
      <c r="K13" s="200">
        <v>9</v>
      </c>
      <c r="L13" s="200">
        <v>12</v>
      </c>
      <c r="M13" s="200"/>
      <c r="N13" s="200"/>
      <c r="O13" s="196">
        <f t="shared" si="0"/>
        <v>94</v>
      </c>
      <c r="P13" s="197" t="s">
        <v>96</v>
      </c>
      <c r="Q13" s="198">
        <f t="shared" si="1"/>
        <v>24</v>
      </c>
    </row>
    <row r="14" spans="1:24" ht="14.4" x14ac:dyDescent="0.3">
      <c r="A14" s="192">
        <v>11</v>
      </c>
      <c r="B14" s="199" t="s">
        <v>132</v>
      </c>
      <c r="C14" s="194">
        <v>14</v>
      </c>
      <c r="D14" s="194">
        <v>12</v>
      </c>
      <c r="E14" s="194"/>
      <c r="F14" s="194">
        <v>9</v>
      </c>
      <c r="G14" s="194">
        <v>10</v>
      </c>
      <c r="H14" s="194">
        <v>12</v>
      </c>
      <c r="I14" s="194">
        <v>9</v>
      </c>
      <c r="J14" s="194">
        <v>9</v>
      </c>
      <c r="K14" s="194">
        <v>9</v>
      </c>
      <c r="L14" s="194">
        <v>9</v>
      </c>
      <c r="M14" s="194"/>
      <c r="N14" s="195"/>
      <c r="O14" s="196">
        <f t="shared" si="0"/>
        <v>93</v>
      </c>
      <c r="P14" s="205" t="s">
        <v>135</v>
      </c>
      <c r="Q14" s="198">
        <f t="shared" si="1"/>
        <v>26</v>
      </c>
    </row>
    <row r="15" spans="1:24" ht="14.4" x14ac:dyDescent="0.3">
      <c r="A15" s="192">
        <v>1</v>
      </c>
      <c r="B15" s="193">
        <v>23</v>
      </c>
      <c r="C15" s="194"/>
      <c r="D15" s="194">
        <v>13</v>
      </c>
      <c r="E15" s="194">
        <v>6</v>
      </c>
      <c r="F15" s="194">
        <v>9</v>
      </c>
      <c r="G15" s="194">
        <v>10</v>
      </c>
      <c r="H15" s="194">
        <v>12</v>
      </c>
      <c r="I15" s="194">
        <v>9</v>
      </c>
      <c r="J15" s="194">
        <v>9</v>
      </c>
      <c r="K15" s="194">
        <v>9</v>
      </c>
      <c r="L15" s="194">
        <v>12</v>
      </c>
      <c r="M15" s="194"/>
      <c r="N15" s="195"/>
      <c r="O15" s="196">
        <f t="shared" si="0"/>
        <v>89</v>
      </c>
      <c r="P15" s="197" t="s">
        <v>96</v>
      </c>
      <c r="Q15" s="198">
        <f t="shared" si="1"/>
        <v>19</v>
      </c>
    </row>
    <row r="16" spans="1:24" ht="14.4" x14ac:dyDescent="0.3">
      <c r="A16" s="192">
        <v>10</v>
      </c>
      <c r="B16" s="199" t="s">
        <v>131</v>
      </c>
      <c r="C16" s="194">
        <v>13</v>
      </c>
      <c r="D16" s="194">
        <v>9</v>
      </c>
      <c r="E16" s="194"/>
      <c r="F16" s="194">
        <v>9</v>
      </c>
      <c r="G16" s="194"/>
      <c r="H16" s="194">
        <v>12</v>
      </c>
      <c r="I16" s="194">
        <v>9</v>
      </c>
      <c r="J16" s="194">
        <v>9</v>
      </c>
      <c r="K16" s="194">
        <v>9</v>
      </c>
      <c r="L16" s="194">
        <v>10</v>
      </c>
      <c r="M16" s="194"/>
      <c r="N16" s="195"/>
      <c r="O16" s="196">
        <f t="shared" si="0"/>
        <v>80</v>
      </c>
      <c r="P16" s="205" t="s">
        <v>135</v>
      </c>
      <c r="Q16" s="198">
        <f t="shared" si="1"/>
        <v>22</v>
      </c>
    </row>
    <row r="17" spans="1:19" ht="14.4" x14ac:dyDescent="0.3">
      <c r="A17" s="192">
        <v>3</v>
      </c>
      <c r="B17" s="199">
        <v>8</v>
      </c>
      <c r="C17" s="200"/>
      <c r="D17" s="200">
        <v>14</v>
      </c>
      <c r="E17" s="200"/>
      <c r="F17" s="200">
        <v>9</v>
      </c>
      <c r="G17" s="200">
        <v>9</v>
      </c>
      <c r="H17" s="200">
        <v>13</v>
      </c>
      <c r="I17" s="200">
        <v>8</v>
      </c>
      <c r="J17" s="200">
        <v>8</v>
      </c>
      <c r="K17" s="200">
        <v>6</v>
      </c>
      <c r="L17" s="200"/>
      <c r="M17" s="200"/>
      <c r="N17" s="200"/>
      <c r="O17" s="196">
        <f t="shared" si="0"/>
        <v>67</v>
      </c>
      <c r="P17" s="197" t="s">
        <v>97</v>
      </c>
      <c r="Q17" s="198">
        <f t="shared" si="1"/>
        <v>14</v>
      </c>
    </row>
    <row r="18" spans="1:19" ht="14.4" x14ac:dyDescent="0.3">
      <c r="A18" s="192">
        <v>13</v>
      </c>
      <c r="B18" s="193"/>
      <c r="C18" s="194"/>
      <c r="D18" s="194"/>
      <c r="E18" s="194"/>
      <c r="F18" s="194"/>
      <c r="G18" s="194"/>
      <c r="H18" s="194"/>
      <c r="I18" s="194"/>
      <c r="J18" s="194"/>
      <c r="K18" s="194"/>
      <c r="L18" s="194"/>
      <c r="M18" s="194"/>
      <c r="N18" s="195"/>
      <c r="O18" s="196" t="str">
        <f t="shared" ref="O18:O21" si="2">IF(B18="","",SUM(C18:M18)-(N18))</f>
        <v/>
      </c>
      <c r="P18" s="197"/>
      <c r="Q18" s="198">
        <f t="shared" si="1"/>
        <v>0</v>
      </c>
    </row>
    <row r="19" spans="1:19" ht="14.4" x14ac:dyDescent="0.3">
      <c r="A19" s="192">
        <v>14</v>
      </c>
      <c r="B19" s="199"/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196" t="str">
        <f t="shared" si="2"/>
        <v/>
      </c>
      <c r="P19" s="197"/>
      <c r="Q19" s="198">
        <f t="shared" si="1"/>
        <v>0</v>
      </c>
    </row>
    <row r="20" spans="1:19" ht="14.4" x14ac:dyDescent="0.3">
      <c r="A20" s="192">
        <v>15</v>
      </c>
      <c r="B20" s="199"/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196" t="str">
        <f t="shared" si="2"/>
        <v/>
      </c>
      <c r="P20" s="205"/>
      <c r="Q20" s="198">
        <f t="shared" si="1"/>
        <v>0</v>
      </c>
    </row>
    <row r="21" spans="1:19" ht="14.4" x14ac:dyDescent="0.3">
      <c r="A21" s="192">
        <v>16</v>
      </c>
      <c r="B21" s="199"/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  <c r="N21" s="195"/>
      <c r="O21" s="196" t="str">
        <f t="shared" si="2"/>
        <v/>
      </c>
      <c r="P21" s="205"/>
      <c r="Q21" s="198">
        <f t="shared" si="1"/>
        <v>0</v>
      </c>
    </row>
    <row r="22" spans="1:19" ht="14.4" x14ac:dyDescent="0.3">
      <c r="A22" s="192"/>
      <c r="B22" s="199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196" t="str">
        <f t="shared" ref="O22:O45" si="3">IF(B22="","",SUM(C22:M22)-(N22))</f>
        <v/>
      </c>
      <c r="P22" s="205"/>
      <c r="Q22" s="198">
        <f t="shared" si="1"/>
        <v>0</v>
      </c>
    </row>
    <row r="23" spans="1:19" ht="14.4" x14ac:dyDescent="0.3">
      <c r="A23" s="192"/>
      <c r="B23" s="199"/>
      <c r="C23" s="200"/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0"/>
      <c r="O23" s="196" t="str">
        <f t="shared" si="3"/>
        <v/>
      </c>
      <c r="P23" s="197"/>
      <c r="Q23" s="198">
        <f t="shared" si="1"/>
        <v>0</v>
      </c>
    </row>
    <row r="24" spans="1:19" ht="14.4" x14ac:dyDescent="0.3">
      <c r="A24" s="192"/>
      <c r="B24" s="199"/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196" t="str">
        <f t="shared" si="3"/>
        <v/>
      </c>
      <c r="P24" s="197"/>
      <c r="Q24" s="198">
        <f t="shared" si="1"/>
        <v>0</v>
      </c>
    </row>
    <row r="25" spans="1:19" ht="14.4" x14ac:dyDescent="0.3">
      <c r="A25" s="192"/>
      <c r="B25" s="199"/>
      <c r="C25" s="194"/>
      <c r="D25" s="194"/>
      <c r="E25" s="194"/>
      <c r="F25" s="194"/>
      <c r="G25" s="194"/>
      <c r="H25" s="194"/>
      <c r="I25" s="194"/>
      <c r="J25" s="194"/>
      <c r="K25" s="194"/>
      <c r="L25" s="194"/>
      <c r="M25" s="194"/>
      <c r="N25" s="195"/>
      <c r="O25" s="196" t="str">
        <f t="shared" si="3"/>
        <v/>
      </c>
      <c r="P25" s="197"/>
      <c r="Q25" s="198">
        <f t="shared" si="1"/>
        <v>0</v>
      </c>
    </row>
    <row r="26" spans="1:19" ht="14.4" x14ac:dyDescent="0.3">
      <c r="A26" s="192"/>
      <c r="B26" s="199"/>
      <c r="C26" s="194"/>
      <c r="D26" s="194"/>
      <c r="E26" s="194"/>
      <c r="F26" s="194"/>
      <c r="G26" s="194"/>
      <c r="H26" s="194"/>
      <c r="I26" s="194"/>
      <c r="J26" s="194"/>
      <c r="K26" s="194"/>
      <c r="L26" s="194"/>
      <c r="M26" s="194"/>
      <c r="N26" s="195"/>
      <c r="O26" s="196" t="str">
        <f t="shared" si="3"/>
        <v/>
      </c>
      <c r="P26" s="205"/>
      <c r="Q26" s="198">
        <f t="shared" si="1"/>
        <v>0</v>
      </c>
    </row>
    <row r="27" spans="1:19" ht="14.4" x14ac:dyDescent="0.3">
      <c r="A27" s="192"/>
      <c r="B27" s="199"/>
      <c r="C27" s="194"/>
      <c r="D27" s="194"/>
      <c r="E27" s="194"/>
      <c r="F27" s="194"/>
      <c r="G27" s="194"/>
      <c r="H27" s="194"/>
      <c r="I27" s="194"/>
      <c r="J27" s="194"/>
      <c r="K27" s="194"/>
      <c r="L27" s="194"/>
      <c r="M27" s="194"/>
      <c r="N27" s="195"/>
      <c r="O27" s="196" t="str">
        <f t="shared" si="3"/>
        <v/>
      </c>
      <c r="P27" s="205"/>
      <c r="Q27" s="198">
        <f t="shared" si="1"/>
        <v>0</v>
      </c>
    </row>
    <row r="28" spans="1:19" ht="14.4" x14ac:dyDescent="0.3">
      <c r="A28" s="192"/>
      <c r="B28" s="199"/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196" t="str">
        <f t="shared" si="3"/>
        <v/>
      </c>
      <c r="P28" s="205"/>
      <c r="Q28" s="198">
        <f t="shared" si="1"/>
        <v>0</v>
      </c>
    </row>
    <row r="29" spans="1:19" ht="14.4" x14ac:dyDescent="0.3">
      <c r="A29" s="192"/>
      <c r="B29" s="199"/>
      <c r="C29" s="200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196" t="str">
        <f t="shared" si="3"/>
        <v/>
      </c>
      <c r="P29" s="205"/>
      <c r="Q29" s="198">
        <f t="shared" si="1"/>
        <v>0</v>
      </c>
    </row>
    <row r="30" spans="1:19" ht="14.4" x14ac:dyDescent="0.3">
      <c r="A30" s="192"/>
      <c r="B30" s="199"/>
      <c r="C30" s="194"/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5"/>
      <c r="O30" s="196" t="str">
        <f t="shared" si="3"/>
        <v/>
      </c>
      <c r="P30" s="205"/>
      <c r="Q30" s="198">
        <f t="shared" si="1"/>
        <v>0</v>
      </c>
      <c r="R30" s="128"/>
      <c r="S30" s="128"/>
    </row>
    <row r="31" spans="1:19" ht="14.4" x14ac:dyDescent="0.3">
      <c r="A31" s="192"/>
      <c r="B31" s="199"/>
      <c r="C31" s="194"/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95"/>
      <c r="O31" s="196" t="str">
        <f t="shared" si="3"/>
        <v/>
      </c>
      <c r="P31" s="205"/>
      <c r="Q31" s="198">
        <f t="shared" si="1"/>
        <v>0</v>
      </c>
    </row>
    <row r="32" spans="1:19" ht="14.4" x14ac:dyDescent="0.3">
      <c r="A32" s="192"/>
      <c r="B32" s="199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196" t="str">
        <f t="shared" si="3"/>
        <v/>
      </c>
      <c r="P32" s="205"/>
      <c r="Q32" s="198">
        <f t="shared" si="1"/>
        <v>0</v>
      </c>
    </row>
    <row r="33" spans="1:17" ht="14.4" x14ac:dyDescent="0.3">
      <c r="A33" s="192"/>
      <c r="B33" s="199"/>
      <c r="C33" s="194"/>
      <c r="D33" s="194"/>
      <c r="E33" s="194"/>
      <c r="F33" s="194"/>
      <c r="G33" s="194"/>
      <c r="H33" s="194"/>
      <c r="I33" s="194"/>
      <c r="J33" s="194"/>
      <c r="K33" s="194"/>
      <c r="L33" s="194"/>
      <c r="M33" s="194"/>
      <c r="N33" s="195"/>
      <c r="O33" s="196" t="str">
        <f t="shared" si="3"/>
        <v/>
      </c>
      <c r="P33" s="205"/>
      <c r="Q33" s="198">
        <f t="shared" si="1"/>
        <v>0</v>
      </c>
    </row>
    <row r="34" spans="1:17" ht="14.4" x14ac:dyDescent="0.3">
      <c r="A34" s="192"/>
      <c r="B34" s="199"/>
      <c r="C34" s="200"/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/>
      <c r="O34" s="196" t="str">
        <f t="shared" si="3"/>
        <v/>
      </c>
      <c r="P34" s="205"/>
      <c r="Q34" s="198">
        <f t="shared" si="1"/>
        <v>0</v>
      </c>
    </row>
    <row r="35" spans="1:17" ht="14.4" x14ac:dyDescent="0.3">
      <c r="A35" s="192"/>
      <c r="B35" s="199"/>
      <c r="C35" s="200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196" t="str">
        <f t="shared" si="3"/>
        <v/>
      </c>
      <c r="P35" s="205"/>
      <c r="Q35" s="198">
        <f t="shared" si="1"/>
        <v>0</v>
      </c>
    </row>
    <row r="36" spans="1:17" ht="14.4" x14ac:dyDescent="0.3">
      <c r="A36" s="192"/>
      <c r="B36" s="199"/>
      <c r="C36" s="194"/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5"/>
      <c r="O36" s="196" t="str">
        <f t="shared" si="3"/>
        <v/>
      </c>
      <c r="P36" s="205"/>
      <c r="Q36" s="198">
        <f t="shared" si="1"/>
        <v>0</v>
      </c>
    </row>
    <row r="37" spans="1:17" ht="14.4" x14ac:dyDescent="0.3">
      <c r="A37" s="192"/>
      <c r="B37" s="199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196" t="str">
        <f t="shared" si="3"/>
        <v/>
      </c>
      <c r="P37" s="205"/>
      <c r="Q37" s="198">
        <f t="shared" si="1"/>
        <v>0</v>
      </c>
    </row>
    <row r="38" spans="1:17" ht="14.4" x14ac:dyDescent="0.3">
      <c r="A38" s="192"/>
      <c r="B38" s="199"/>
      <c r="C38" s="200"/>
      <c r="D38" s="200"/>
      <c r="E38" s="200"/>
      <c r="F38" s="200"/>
      <c r="G38" s="200"/>
      <c r="H38" s="200"/>
      <c r="I38" s="200"/>
      <c r="J38" s="200"/>
      <c r="K38" s="200"/>
      <c r="L38" s="200"/>
      <c r="M38" s="200"/>
      <c r="N38" s="200"/>
      <c r="O38" s="196" t="str">
        <f t="shared" si="3"/>
        <v/>
      </c>
      <c r="P38" s="205"/>
      <c r="Q38" s="198">
        <f t="shared" si="1"/>
        <v>0</v>
      </c>
    </row>
    <row r="39" spans="1:17" ht="14.4" x14ac:dyDescent="0.3">
      <c r="A39" s="192"/>
      <c r="B39" s="199"/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196" t="str">
        <f t="shared" si="3"/>
        <v/>
      </c>
      <c r="P39" s="205"/>
      <c r="Q39" s="198">
        <f t="shared" si="1"/>
        <v>0</v>
      </c>
    </row>
    <row r="40" spans="1:17" x14ac:dyDescent="0.3">
      <c r="A40" s="59"/>
      <c r="O40" s="196" t="str">
        <f t="shared" si="3"/>
        <v/>
      </c>
    </row>
    <row r="41" spans="1:17" x14ac:dyDescent="0.3">
      <c r="A41" s="59"/>
      <c r="O41" s="196" t="str">
        <f t="shared" si="3"/>
        <v/>
      </c>
    </row>
    <row r="42" spans="1:17" x14ac:dyDescent="0.3">
      <c r="A42" s="59"/>
      <c r="O42" s="196" t="str">
        <f t="shared" si="3"/>
        <v/>
      </c>
    </row>
    <row r="43" spans="1:17" x14ac:dyDescent="0.3">
      <c r="A43" s="59"/>
      <c r="O43" s="196" t="str">
        <f t="shared" si="3"/>
        <v/>
      </c>
    </row>
    <row r="44" spans="1:17" x14ac:dyDescent="0.3">
      <c r="A44" s="59"/>
      <c r="O44" s="196" t="str">
        <f t="shared" si="3"/>
        <v/>
      </c>
    </row>
    <row r="45" spans="1:17" x14ac:dyDescent="0.3">
      <c r="A45" s="59"/>
      <c r="O45" s="196" t="str">
        <f t="shared" si="3"/>
        <v/>
      </c>
    </row>
  </sheetData>
  <sortState xmlns:xlrd2="http://schemas.microsoft.com/office/spreadsheetml/2017/richdata2" ref="A6:P17">
    <sortCondition descending="1" ref="O6:O17"/>
    <sortCondition descending="1" ref="C6:C17"/>
  </sortState>
  <mergeCells count="17">
    <mergeCell ref="S7:T7"/>
    <mergeCell ref="S8:T8"/>
    <mergeCell ref="S9:T9"/>
    <mergeCell ref="B3:D4"/>
    <mergeCell ref="G3:J4"/>
    <mergeCell ref="K3:L3"/>
    <mergeCell ref="M3:N4"/>
    <mergeCell ref="O3:P3"/>
    <mergeCell ref="E4:F4"/>
    <mergeCell ref="K4:L4"/>
    <mergeCell ref="O4:P4"/>
    <mergeCell ref="B1:C1"/>
    <mergeCell ref="D1:K1"/>
    <mergeCell ref="B2:C2"/>
    <mergeCell ref="D2:F2"/>
    <mergeCell ref="G2:I2"/>
    <mergeCell ref="J2:K2"/>
  </mergeCells>
  <phoneticPr fontId="49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CEC0D-53B6-4449-98FA-815A6090B1C4}">
  <dimension ref="A1:X45"/>
  <sheetViews>
    <sheetView workbookViewId="0">
      <selection sqref="A1:Q20"/>
    </sheetView>
  </sheetViews>
  <sheetFormatPr defaultColWidth="9.109375" defaultRowHeight="13.8" x14ac:dyDescent="0.3"/>
  <cols>
    <col min="1" max="1" width="3.33203125" style="1" customWidth="1"/>
    <col min="2" max="2" width="7.109375" style="79" customWidth="1"/>
    <col min="3" max="13" width="4.33203125" style="59" customWidth="1"/>
    <col min="14" max="14" width="4.88671875" style="59" customWidth="1"/>
    <col min="15" max="15" width="5.44140625" style="1" customWidth="1"/>
    <col min="16" max="16" width="8.21875" style="80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2.109375" style="1" customWidth="1"/>
    <col min="21" max="16384" width="9.109375" style="1"/>
  </cols>
  <sheetData>
    <row r="1" spans="1:24" ht="15.6" x14ac:dyDescent="0.3">
      <c r="B1" s="358" t="s">
        <v>32</v>
      </c>
      <c r="C1" s="359"/>
      <c r="D1" s="360" t="s">
        <v>79</v>
      </c>
      <c r="E1" s="360"/>
      <c r="F1" s="360"/>
      <c r="G1" s="360"/>
      <c r="H1" s="360"/>
      <c r="I1" s="361"/>
      <c r="J1" s="361"/>
      <c r="K1" s="362"/>
      <c r="R1" s="59"/>
      <c r="S1" s="59"/>
      <c r="T1" s="128"/>
      <c r="U1" s="59"/>
      <c r="V1" s="139"/>
      <c r="W1" s="208"/>
    </row>
    <row r="2" spans="1:24" ht="15.6" x14ac:dyDescent="0.3">
      <c r="B2" s="363"/>
      <c r="C2" s="364"/>
      <c r="D2" s="360" t="s">
        <v>80</v>
      </c>
      <c r="E2" s="360"/>
      <c r="F2" s="365"/>
      <c r="G2" s="366" t="s">
        <v>83</v>
      </c>
      <c r="H2" s="367"/>
      <c r="I2" s="367"/>
      <c r="J2" s="368" t="s">
        <v>84</v>
      </c>
      <c r="K2" s="364"/>
      <c r="L2" s="180"/>
      <c r="M2" s="181"/>
      <c r="O2" s="59"/>
      <c r="P2" s="182"/>
      <c r="R2" s="59"/>
      <c r="S2" s="59"/>
      <c r="T2" s="128"/>
      <c r="U2" s="59"/>
      <c r="V2" s="139"/>
      <c r="W2" s="208"/>
    </row>
    <row r="3" spans="1:24" ht="25.5" customHeight="1" x14ac:dyDescent="0.25">
      <c r="B3" s="369" t="s">
        <v>94</v>
      </c>
      <c r="C3" s="370"/>
      <c r="D3" s="371"/>
      <c r="E3" s="206" t="s">
        <v>85</v>
      </c>
      <c r="F3" s="207"/>
      <c r="G3" s="374" t="s">
        <v>95</v>
      </c>
      <c r="H3" s="375"/>
      <c r="I3" s="375"/>
      <c r="J3" s="375"/>
      <c r="K3" s="378" t="s">
        <v>85</v>
      </c>
      <c r="L3" s="379"/>
      <c r="M3" s="380" t="s">
        <v>86</v>
      </c>
      <c r="N3" s="381"/>
      <c r="O3" s="384" t="s">
        <v>85</v>
      </c>
      <c r="P3" s="384"/>
      <c r="Q3" s="211"/>
      <c r="R3" s="209"/>
      <c r="S3" s="210"/>
      <c r="T3" s="209"/>
      <c r="U3" s="210"/>
      <c r="V3" s="209"/>
      <c r="W3" s="210"/>
      <c r="X3" s="209"/>
    </row>
    <row r="4" spans="1:24" ht="12" x14ac:dyDescent="0.25">
      <c r="B4" s="372"/>
      <c r="C4" s="373"/>
      <c r="D4" s="373"/>
      <c r="E4" s="387">
        <f>SUM(O6:O17)</f>
        <v>789</v>
      </c>
      <c r="F4" s="388"/>
      <c r="G4" s="376"/>
      <c r="H4" s="377"/>
      <c r="I4" s="377"/>
      <c r="J4" s="377"/>
      <c r="K4" s="389">
        <f>SUM(Q6:Q13)</f>
        <v>169</v>
      </c>
      <c r="L4" s="390"/>
      <c r="M4" s="382"/>
      <c r="N4" s="383"/>
      <c r="O4" s="383">
        <f>MAX(C6:C39)</f>
        <v>16</v>
      </c>
      <c r="P4" s="391"/>
      <c r="Q4" s="211"/>
      <c r="R4" s="209"/>
      <c r="S4" s="210"/>
      <c r="T4" s="209"/>
      <c r="U4" s="210"/>
      <c r="V4" s="209"/>
      <c r="W4" s="210"/>
      <c r="X4" s="209"/>
    </row>
    <row r="5" spans="1:24" s="50" customFormat="1" ht="25.5" customHeight="1" x14ac:dyDescent="0.25">
      <c r="A5" s="183"/>
      <c r="B5" s="184" t="s">
        <v>0</v>
      </c>
      <c r="C5" s="185" t="s">
        <v>2</v>
      </c>
      <c r="D5" s="185" t="s">
        <v>3</v>
      </c>
      <c r="E5" s="185" t="s">
        <v>4</v>
      </c>
      <c r="F5" s="185" t="s">
        <v>21</v>
      </c>
      <c r="G5" s="185" t="s">
        <v>5</v>
      </c>
      <c r="H5" s="185" t="s">
        <v>6</v>
      </c>
      <c r="I5" s="185" t="s">
        <v>7</v>
      </c>
      <c r="J5" s="185" t="s">
        <v>8</v>
      </c>
      <c r="K5" s="185" t="s">
        <v>19</v>
      </c>
      <c r="L5" s="185" t="s">
        <v>25</v>
      </c>
      <c r="M5" s="186" t="s">
        <v>17</v>
      </c>
      <c r="N5" s="187" t="s">
        <v>9</v>
      </c>
      <c r="O5" s="188" t="s">
        <v>87</v>
      </c>
      <c r="P5" s="189" t="s">
        <v>88</v>
      </c>
      <c r="Q5" s="190" t="s">
        <v>89</v>
      </c>
      <c r="R5" s="191"/>
      <c r="S5" s="128"/>
      <c r="T5" s="191"/>
      <c r="U5" s="128"/>
    </row>
    <row r="6" spans="1:24" ht="14.4" x14ac:dyDescent="0.3">
      <c r="A6" s="192">
        <v>1</v>
      </c>
      <c r="B6" s="199">
        <v>32</v>
      </c>
      <c r="C6" s="200">
        <v>16</v>
      </c>
      <c r="D6" s="200">
        <v>11</v>
      </c>
      <c r="E6" s="200">
        <v>6</v>
      </c>
      <c r="F6" s="200">
        <v>9</v>
      </c>
      <c r="G6" s="200"/>
      <c r="H6" s="200">
        <v>11</v>
      </c>
      <c r="I6" s="200">
        <v>10</v>
      </c>
      <c r="J6" s="200">
        <v>10</v>
      </c>
      <c r="K6" s="200">
        <v>9</v>
      </c>
      <c r="L6" s="200">
        <v>9</v>
      </c>
      <c r="M6" s="200"/>
      <c r="N6" s="200"/>
      <c r="O6" s="196">
        <f t="shared" ref="O6:O17" si="0">IF(B6="","",SUM(C6:M6)-(N6))</f>
        <v>91</v>
      </c>
      <c r="P6" s="197" t="s">
        <v>97</v>
      </c>
      <c r="Q6" s="198">
        <f t="shared" ref="Q6:Q39" si="1">SUM(C6:E6)</f>
        <v>33</v>
      </c>
    </row>
    <row r="7" spans="1:24" ht="15.6" x14ac:dyDescent="0.3">
      <c r="A7" s="192">
        <v>2</v>
      </c>
      <c r="B7" s="199">
        <v>41</v>
      </c>
      <c r="C7" s="200">
        <v>15</v>
      </c>
      <c r="D7" s="200">
        <v>10</v>
      </c>
      <c r="E7" s="200">
        <v>6</v>
      </c>
      <c r="F7" s="200">
        <v>9</v>
      </c>
      <c r="G7" s="200"/>
      <c r="H7" s="200">
        <v>12</v>
      </c>
      <c r="I7" s="200">
        <v>9</v>
      </c>
      <c r="J7" s="200">
        <v>9</v>
      </c>
      <c r="K7" s="200">
        <v>10</v>
      </c>
      <c r="L7" s="200">
        <v>9</v>
      </c>
      <c r="M7" s="200"/>
      <c r="N7" s="200"/>
      <c r="O7" s="196">
        <f t="shared" si="0"/>
        <v>89</v>
      </c>
      <c r="P7" s="197" t="s">
        <v>96</v>
      </c>
      <c r="Q7" s="198">
        <f t="shared" si="1"/>
        <v>31</v>
      </c>
      <c r="S7" s="385" t="s">
        <v>90</v>
      </c>
      <c r="T7" s="386"/>
      <c r="U7" s="201" t="s">
        <v>91</v>
      </c>
      <c r="V7" s="202"/>
    </row>
    <row r="8" spans="1:24" ht="15.6" x14ac:dyDescent="0.3">
      <c r="A8" s="192">
        <v>3</v>
      </c>
      <c r="B8" s="193">
        <v>31</v>
      </c>
      <c r="C8" s="194">
        <v>16</v>
      </c>
      <c r="D8" s="194">
        <v>9</v>
      </c>
      <c r="E8" s="194">
        <v>6</v>
      </c>
      <c r="F8" s="194">
        <v>9</v>
      </c>
      <c r="G8" s="194"/>
      <c r="H8" s="194">
        <v>11</v>
      </c>
      <c r="I8" s="194">
        <v>9</v>
      </c>
      <c r="J8" s="194">
        <v>9</v>
      </c>
      <c r="K8" s="194">
        <v>9</v>
      </c>
      <c r="L8" s="194">
        <v>10</v>
      </c>
      <c r="M8" s="194"/>
      <c r="N8" s="195"/>
      <c r="O8" s="196">
        <f t="shared" si="0"/>
        <v>88</v>
      </c>
      <c r="P8" s="197" t="s">
        <v>96</v>
      </c>
      <c r="Q8" s="198">
        <f t="shared" si="1"/>
        <v>31</v>
      </c>
      <c r="S8" s="385" t="s">
        <v>92</v>
      </c>
      <c r="T8" s="386"/>
      <c r="U8" s="201" t="s">
        <v>91</v>
      </c>
      <c r="V8" s="203"/>
    </row>
    <row r="9" spans="1:24" ht="15.6" x14ac:dyDescent="0.3">
      <c r="A9" s="192">
        <v>4</v>
      </c>
      <c r="B9" s="199">
        <v>41</v>
      </c>
      <c r="C9" s="200">
        <v>13</v>
      </c>
      <c r="D9" s="200">
        <v>9</v>
      </c>
      <c r="E9" s="200">
        <v>6</v>
      </c>
      <c r="F9" s="200">
        <v>9</v>
      </c>
      <c r="G9" s="200"/>
      <c r="H9" s="200">
        <v>11</v>
      </c>
      <c r="I9" s="200">
        <v>9</v>
      </c>
      <c r="J9" s="200">
        <v>9</v>
      </c>
      <c r="K9" s="200">
        <v>9</v>
      </c>
      <c r="L9" s="200">
        <v>9</v>
      </c>
      <c r="M9" s="200"/>
      <c r="N9" s="204"/>
      <c r="O9" s="196">
        <f t="shared" si="0"/>
        <v>84</v>
      </c>
      <c r="P9" s="197" t="s">
        <v>97</v>
      </c>
      <c r="Q9" s="198">
        <f t="shared" si="1"/>
        <v>28</v>
      </c>
      <c r="S9" s="385" t="s">
        <v>93</v>
      </c>
      <c r="T9" s="386"/>
      <c r="U9" s="201" t="s">
        <v>91</v>
      </c>
      <c r="V9" s="203"/>
    </row>
    <row r="10" spans="1:24" ht="15.6" x14ac:dyDescent="0.3">
      <c r="A10" s="192">
        <v>5</v>
      </c>
      <c r="B10" s="199" t="s">
        <v>125</v>
      </c>
      <c r="C10" s="200">
        <v>12</v>
      </c>
      <c r="D10" s="200">
        <v>9</v>
      </c>
      <c r="E10" s="200">
        <v>7</v>
      </c>
      <c r="F10" s="200">
        <v>8</v>
      </c>
      <c r="G10" s="200"/>
      <c r="H10" s="200">
        <v>10</v>
      </c>
      <c r="I10" s="200">
        <v>7</v>
      </c>
      <c r="J10" s="200">
        <v>7</v>
      </c>
      <c r="K10" s="200">
        <v>8</v>
      </c>
      <c r="L10" s="200">
        <v>8</v>
      </c>
      <c r="M10" s="200"/>
      <c r="N10" s="200"/>
      <c r="O10" s="196">
        <f t="shared" si="0"/>
        <v>76</v>
      </c>
      <c r="P10" s="197" t="s">
        <v>135</v>
      </c>
      <c r="Q10" s="198">
        <f t="shared" si="1"/>
        <v>28</v>
      </c>
      <c r="U10" s="212"/>
      <c r="V10" s="213"/>
    </row>
    <row r="11" spans="1:24" ht="15.6" x14ac:dyDescent="0.3">
      <c r="A11" s="192">
        <v>6</v>
      </c>
      <c r="B11" s="199" t="s">
        <v>108</v>
      </c>
      <c r="C11" s="200"/>
      <c r="D11" s="200">
        <v>9</v>
      </c>
      <c r="E11" s="200"/>
      <c r="F11" s="200">
        <v>7</v>
      </c>
      <c r="G11" s="200"/>
      <c r="H11" s="200">
        <v>11</v>
      </c>
      <c r="I11" s="200">
        <v>8</v>
      </c>
      <c r="J11" s="200">
        <v>8</v>
      </c>
      <c r="K11" s="200">
        <v>8</v>
      </c>
      <c r="L11" s="200">
        <v>9</v>
      </c>
      <c r="M11" s="200"/>
      <c r="N11" s="200"/>
      <c r="O11" s="196">
        <f t="shared" si="0"/>
        <v>60</v>
      </c>
      <c r="P11" s="197" t="s">
        <v>135</v>
      </c>
      <c r="Q11" s="198">
        <f t="shared" si="1"/>
        <v>9</v>
      </c>
      <c r="S11" s="49"/>
      <c r="T11" s="49"/>
      <c r="U11" s="214"/>
      <c r="V11" s="131"/>
    </row>
    <row r="12" spans="1:24" ht="14.4" x14ac:dyDescent="0.3">
      <c r="A12" s="192">
        <v>7</v>
      </c>
      <c r="B12" s="199" t="s">
        <v>107</v>
      </c>
      <c r="C12" s="200"/>
      <c r="D12" s="200"/>
      <c r="E12" s="200"/>
      <c r="F12" s="200">
        <v>9</v>
      </c>
      <c r="G12" s="200"/>
      <c r="H12" s="200">
        <v>11</v>
      </c>
      <c r="I12" s="200">
        <v>9</v>
      </c>
      <c r="J12" s="200">
        <v>9</v>
      </c>
      <c r="K12" s="200">
        <v>9</v>
      </c>
      <c r="L12" s="200">
        <v>9</v>
      </c>
      <c r="M12" s="200"/>
      <c r="N12" s="200"/>
      <c r="O12" s="196">
        <f t="shared" si="0"/>
        <v>56</v>
      </c>
      <c r="P12" s="197" t="s">
        <v>135</v>
      </c>
      <c r="Q12" s="198">
        <f t="shared" si="1"/>
        <v>0</v>
      </c>
    </row>
    <row r="13" spans="1:24" ht="14.4" x14ac:dyDescent="0.3">
      <c r="A13" s="192">
        <v>8</v>
      </c>
      <c r="B13" s="199" t="s">
        <v>123</v>
      </c>
      <c r="C13" s="194"/>
      <c r="D13" s="194">
        <v>9</v>
      </c>
      <c r="E13" s="194"/>
      <c r="F13" s="194">
        <v>7</v>
      </c>
      <c r="G13" s="194"/>
      <c r="H13" s="194">
        <v>10</v>
      </c>
      <c r="I13" s="194">
        <v>7</v>
      </c>
      <c r="J13" s="194">
        <v>6</v>
      </c>
      <c r="K13" s="194">
        <v>7</v>
      </c>
      <c r="L13" s="194">
        <v>8</v>
      </c>
      <c r="M13" s="194"/>
      <c r="N13" s="195"/>
      <c r="O13" s="196">
        <f t="shared" si="0"/>
        <v>54</v>
      </c>
      <c r="P13" s="197" t="s">
        <v>135</v>
      </c>
      <c r="Q13" s="198">
        <f t="shared" si="1"/>
        <v>9</v>
      </c>
    </row>
    <row r="14" spans="1:24" ht="14.4" x14ac:dyDescent="0.3">
      <c r="A14" s="192">
        <v>9</v>
      </c>
      <c r="B14" s="193" t="s">
        <v>106</v>
      </c>
      <c r="C14" s="194"/>
      <c r="D14" s="194"/>
      <c r="E14" s="194"/>
      <c r="F14" s="194">
        <v>7</v>
      </c>
      <c r="G14" s="194"/>
      <c r="H14" s="194">
        <v>11</v>
      </c>
      <c r="I14" s="194">
        <v>8</v>
      </c>
      <c r="J14" s="194">
        <v>7</v>
      </c>
      <c r="K14" s="194">
        <v>8</v>
      </c>
      <c r="L14" s="194">
        <v>9</v>
      </c>
      <c r="M14" s="194"/>
      <c r="N14" s="195"/>
      <c r="O14" s="196">
        <f t="shared" si="0"/>
        <v>50</v>
      </c>
      <c r="P14" s="197" t="s">
        <v>135</v>
      </c>
      <c r="Q14" s="198">
        <f t="shared" si="1"/>
        <v>0</v>
      </c>
    </row>
    <row r="15" spans="1:24" ht="14.4" x14ac:dyDescent="0.3">
      <c r="A15" s="192">
        <v>10</v>
      </c>
      <c r="B15" s="193" t="s">
        <v>105</v>
      </c>
      <c r="C15" s="194"/>
      <c r="D15" s="194"/>
      <c r="E15" s="194"/>
      <c r="F15" s="194">
        <v>8</v>
      </c>
      <c r="G15" s="194"/>
      <c r="H15" s="194">
        <v>11</v>
      </c>
      <c r="I15" s="194">
        <v>7</v>
      </c>
      <c r="J15" s="194">
        <v>8</v>
      </c>
      <c r="K15" s="194">
        <v>7</v>
      </c>
      <c r="L15" s="194">
        <v>7</v>
      </c>
      <c r="M15" s="194"/>
      <c r="N15" s="195"/>
      <c r="O15" s="196">
        <f t="shared" si="0"/>
        <v>48</v>
      </c>
      <c r="P15" s="197" t="s">
        <v>135</v>
      </c>
      <c r="Q15" s="198">
        <f t="shared" si="1"/>
        <v>0</v>
      </c>
    </row>
    <row r="16" spans="1:24" ht="14.4" x14ac:dyDescent="0.3">
      <c r="A16" s="192">
        <v>11</v>
      </c>
      <c r="B16" s="199" t="s">
        <v>122</v>
      </c>
      <c r="C16" s="194"/>
      <c r="D16" s="194"/>
      <c r="E16" s="194"/>
      <c r="F16" s="194">
        <v>7</v>
      </c>
      <c r="G16" s="194"/>
      <c r="H16" s="194">
        <v>11</v>
      </c>
      <c r="I16" s="194">
        <v>7</v>
      </c>
      <c r="J16" s="194">
        <v>6</v>
      </c>
      <c r="K16" s="194">
        <v>7</v>
      </c>
      <c r="L16" s="194">
        <v>9</v>
      </c>
      <c r="M16" s="194"/>
      <c r="N16" s="195"/>
      <c r="O16" s="196">
        <f t="shared" si="0"/>
        <v>47</v>
      </c>
      <c r="P16" s="197" t="s">
        <v>135</v>
      </c>
      <c r="Q16" s="198">
        <f t="shared" si="1"/>
        <v>0</v>
      </c>
    </row>
    <row r="17" spans="1:19" ht="14.4" x14ac:dyDescent="0.3">
      <c r="A17" s="192">
        <v>12</v>
      </c>
      <c r="B17" s="199" t="s">
        <v>124</v>
      </c>
      <c r="C17" s="194"/>
      <c r="D17" s="194"/>
      <c r="E17" s="194"/>
      <c r="F17" s="194">
        <v>7</v>
      </c>
      <c r="G17" s="194"/>
      <c r="H17" s="194">
        <v>10</v>
      </c>
      <c r="I17" s="194">
        <v>6</v>
      </c>
      <c r="J17" s="194">
        <v>7</v>
      </c>
      <c r="K17" s="194">
        <v>7</v>
      </c>
      <c r="L17" s="194">
        <v>9</v>
      </c>
      <c r="M17" s="194"/>
      <c r="N17" s="195"/>
      <c r="O17" s="196">
        <f t="shared" si="0"/>
        <v>46</v>
      </c>
      <c r="P17" s="197" t="s">
        <v>135</v>
      </c>
      <c r="Q17" s="198">
        <f t="shared" si="1"/>
        <v>0</v>
      </c>
    </row>
    <row r="18" spans="1:19" ht="14.4" x14ac:dyDescent="0.3">
      <c r="A18" s="192">
        <v>13</v>
      </c>
      <c r="B18" s="193"/>
      <c r="C18" s="194"/>
      <c r="D18" s="194"/>
      <c r="E18" s="194"/>
      <c r="F18" s="194"/>
      <c r="G18" s="194"/>
      <c r="H18" s="194"/>
      <c r="I18" s="194"/>
      <c r="J18" s="194"/>
      <c r="K18" s="194"/>
      <c r="L18" s="194"/>
      <c r="M18" s="194"/>
      <c r="N18" s="195"/>
      <c r="O18" s="196" t="str">
        <f t="shared" ref="O18:O21" si="2">IF(B18="","",SUM(C18:M18)-(N18))</f>
        <v/>
      </c>
      <c r="P18" s="197"/>
      <c r="Q18" s="198">
        <f t="shared" si="1"/>
        <v>0</v>
      </c>
    </row>
    <row r="19" spans="1:19" ht="14.4" x14ac:dyDescent="0.3">
      <c r="A19" s="192">
        <v>14</v>
      </c>
      <c r="B19" s="199"/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196" t="str">
        <f t="shared" si="2"/>
        <v/>
      </c>
      <c r="P19" s="197"/>
      <c r="Q19" s="198">
        <f t="shared" si="1"/>
        <v>0</v>
      </c>
    </row>
    <row r="20" spans="1:19" ht="14.4" x14ac:dyDescent="0.3">
      <c r="A20" s="192">
        <v>15</v>
      </c>
      <c r="B20" s="199"/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196" t="str">
        <f t="shared" si="2"/>
        <v/>
      </c>
      <c r="P20" s="205"/>
      <c r="Q20" s="198">
        <f t="shared" si="1"/>
        <v>0</v>
      </c>
    </row>
    <row r="21" spans="1:19" ht="14.4" x14ac:dyDescent="0.3">
      <c r="A21" s="192">
        <v>16</v>
      </c>
      <c r="B21" s="199"/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  <c r="N21" s="195"/>
      <c r="O21" s="196" t="str">
        <f t="shared" si="2"/>
        <v/>
      </c>
      <c r="P21" s="205"/>
      <c r="Q21" s="198">
        <f t="shared" si="1"/>
        <v>0</v>
      </c>
    </row>
    <row r="22" spans="1:19" ht="14.4" x14ac:dyDescent="0.3">
      <c r="A22" s="192"/>
      <c r="B22" s="199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196" t="str">
        <f t="shared" ref="O22:O45" si="3">IF(B22="","",SUM(C22:M22)-(N22))</f>
        <v/>
      </c>
      <c r="P22" s="205"/>
      <c r="Q22" s="198">
        <f t="shared" si="1"/>
        <v>0</v>
      </c>
    </row>
    <row r="23" spans="1:19" ht="14.4" x14ac:dyDescent="0.3">
      <c r="A23" s="192"/>
      <c r="B23" s="199"/>
      <c r="C23" s="200"/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0"/>
      <c r="O23" s="196" t="str">
        <f t="shared" si="3"/>
        <v/>
      </c>
      <c r="P23" s="197"/>
      <c r="Q23" s="198">
        <f t="shared" si="1"/>
        <v>0</v>
      </c>
    </row>
    <row r="24" spans="1:19" ht="14.4" x14ac:dyDescent="0.3">
      <c r="A24" s="192"/>
      <c r="B24" s="199"/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196" t="str">
        <f t="shared" si="3"/>
        <v/>
      </c>
      <c r="P24" s="197"/>
      <c r="Q24" s="198">
        <f t="shared" si="1"/>
        <v>0</v>
      </c>
    </row>
    <row r="25" spans="1:19" ht="14.4" x14ac:dyDescent="0.3">
      <c r="A25" s="192"/>
      <c r="B25" s="199"/>
      <c r="C25" s="194"/>
      <c r="D25" s="194"/>
      <c r="E25" s="194"/>
      <c r="F25" s="194"/>
      <c r="G25" s="194"/>
      <c r="H25" s="194"/>
      <c r="I25" s="194"/>
      <c r="J25" s="194"/>
      <c r="K25" s="194"/>
      <c r="L25" s="194"/>
      <c r="M25" s="194"/>
      <c r="N25" s="195"/>
      <c r="O25" s="196" t="str">
        <f t="shared" si="3"/>
        <v/>
      </c>
      <c r="P25" s="197"/>
      <c r="Q25" s="198">
        <f t="shared" si="1"/>
        <v>0</v>
      </c>
    </row>
    <row r="26" spans="1:19" ht="14.4" x14ac:dyDescent="0.3">
      <c r="A26" s="192"/>
      <c r="B26" s="199"/>
      <c r="C26" s="194"/>
      <c r="D26" s="194"/>
      <c r="E26" s="194"/>
      <c r="F26" s="194"/>
      <c r="G26" s="194"/>
      <c r="H26" s="194"/>
      <c r="I26" s="194"/>
      <c r="J26" s="194"/>
      <c r="K26" s="194"/>
      <c r="L26" s="194"/>
      <c r="M26" s="194"/>
      <c r="N26" s="195"/>
      <c r="O26" s="196" t="str">
        <f t="shared" si="3"/>
        <v/>
      </c>
      <c r="P26" s="205"/>
      <c r="Q26" s="198">
        <f t="shared" si="1"/>
        <v>0</v>
      </c>
    </row>
    <row r="27" spans="1:19" ht="14.4" x14ac:dyDescent="0.3">
      <c r="A27" s="192"/>
      <c r="B27" s="199"/>
      <c r="C27" s="194"/>
      <c r="D27" s="194"/>
      <c r="E27" s="194"/>
      <c r="F27" s="194"/>
      <c r="G27" s="194"/>
      <c r="H27" s="194"/>
      <c r="I27" s="194"/>
      <c r="J27" s="194"/>
      <c r="K27" s="194"/>
      <c r="L27" s="194"/>
      <c r="M27" s="194"/>
      <c r="N27" s="195"/>
      <c r="O27" s="196" t="str">
        <f t="shared" si="3"/>
        <v/>
      </c>
      <c r="P27" s="205"/>
      <c r="Q27" s="198">
        <f t="shared" si="1"/>
        <v>0</v>
      </c>
    </row>
    <row r="28" spans="1:19" ht="14.4" x14ac:dyDescent="0.3">
      <c r="A28" s="192"/>
      <c r="B28" s="199"/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196" t="str">
        <f t="shared" si="3"/>
        <v/>
      </c>
      <c r="P28" s="205"/>
      <c r="Q28" s="198">
        <f t="shared" si="1"/>
        <v>0</v>
      </c>
    </row>
    <row r="29" spans="1:19" ht="14.4" x14ac:dyDescent="0.3">
      <c r="A29" s="192"/>
      <c r="B29" s="199"/>
      <c r="C29" s="200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196" t="str">
        <f t="shared" si="3"/>
        <v/>
      </c>
      <c r="P29" s="205"/>
      <c r="Q29" s="198">
        <f t="shared" si="1"/>
        <v>0</v>
      </c>
    </row>
    <row r="30" spans="1:19" ht="14.4" x14ac:dyDescent="0.3">
      <c r="A30" s="192"/>
      <c r="B30" s="199"/>
      <c r="C30" s="194"/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5"/>
      <c r="O30" s="196" t="str">
        <f t="shared" si="3"/>
        <v/>
      </c>
      <c r="P30" s="205"/>
      <c r="Q30" s="198">
        <f t="shared" si="1"/>
        <v>0</v>
      </c>
      <c r="R30" s="128"/>
      <c r="S30" s="128"/>
    </row>
    <row r="31" spans="1:19" ht="14.4" x14ac:dyDescent="0.3">
      <c r="A31" s="192"/>
      <c r="B31" s="199"/>
      <c r="C31" s="194"/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95"/>
      <c r="O31" s="196" t="str">
        <f t="shared" si="3"/>
        <v/>
      </c>
      <c r="P31" s="205"/>
      <c r="Q31" s="198">
        <f t="shared" si="1"/>
        <v>0</v>
      </c>
    </row>
    <row r="32" spans="1:19" ht="14.4" x14ac:dyDescent="0.3">
      <c r="A32" s="192"/>
      <c r="B32" s="199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196" t="str">
        <f t="shared" si="3"/>
        <v/>
      </c>
      <c r="P32" s="205"/>
      <c r="Q32" s="198">
        <f t="shared" si="1"/>
        <v>0</v>
      </c>
    </row>
    <row r="33" spans="1:17" ht="14.4" x14ac:dyDescent="0.3">
      <c r="A33" s="192"/>
      <c r="B33" s="199"/>
      <c r="C33" s="194"/>
      <c r="D33" s="194"/>
      <c r="E33" s="194"/>
      <c r="F33" s="194"/>
      <c r="G33" s="194"/>
      <c r="H33" s="194"/>
      <c r="I33" s="194"/>
      <c r="J33" s="194"/>
      <c r="K33" s="194"/>
      <c r="L33" s="194"/>
      <c r="M33" s="194"/>
      <c r="N33" s="195"/>
      <c r="O33" s="196" t="str">
        <f t="shared" si="3"/>
        <v/>
      </c>
      <c r="P33" s="205"/>
      <c r="Q33" s="198">
        <f t="shared" si="1"/>
        <v>0</v>
      </c>
    </row>
    <row r="34" spans="1:17" ht="14.4" x14ac:dyDescent="0.3">
      <c r="A34" s="192"/>
      <c r="B34" s="199"/>
      <c r="C34" s="200"/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/>
      <c r="O34" s="196" t="str">
        <f t="shared" si="3"/>
        <v/>
      </c>
      <c r="P34" s="205"/>
      <c r="Q34" s="198">
        <f t="shared" si="1"/>
        <v>0</v>
      </c>
    </row>
    <row r="35" spans="1:17" ht="14.4" x14ac:dyDescent="0.3">
      <c r="A35" s="192"/>
      <c r="B35" s="199"/>
      <c r="C35" s="200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196" t="str">
        <f t="shared" si="3"/>
        <v/>
      </c>
      <c r="P35" s="205"/>
      <c r="Q35" s="198">
        <f t="shared" si="1"/>
        <v>0</v>
      </c>
    </row>
    <row r="36" spans="1:17" ht="14.4" x14ac:dyDescent="0.3">
      <c r="A36" s="192"/>
      <c r="B36" s="199"/>
      <c r="C36" s="194"/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5"/>
      <c r="O36" s="196" t="str">
        <f t="shared" si="3"/>
        <v/>
      </c>
      <c r="P36" s="205"/>
      <c r="Q36" s="198">
        <f t="shared" si="1"/>
        <v>0</v>
      </c>
    </row>
    <row r="37" spans="1:17" ht="14.4" x14ac:dyDescent="0.3">
      <c r="A37" s="192"/>
      <c r="B37" s="199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196" t="str">
        <f t="shared" si="3"/>
        <v/>
      </c>
      <c r="P37" s="205"/>
      <c r="Q37" s="198">
        <f t="shared" si="1"/>
        <v>0</v>
      </c>
    </row>
    <row r="38" spans="1:17" ht="14.4" x14ac:dyDescent="0.3">
      <c r="A38" s="192"/>
      <c r="B38" s="199"/>
      <c r="C38" s="200"/>
      <c r="D38" s="200"/>
      <c r="E38" s="200"/>
      <c r="F38" s="200"/>
      <c r="G38" s="200"/>
      <c r="H38" s="200"/>
      <c r="I38" s="200"/>
      <c r="J38" s="200"/>
      <c r="K38" s="200"/>
      <c r="L38" s="200"/>
      <c r="M38" s="200"/>
      <c r="N38" s="200"/>
      <c r="O38" s="196" t="str">
        <f t="shared" si="3"/>
        <v/>
      </c>
      <c r="P38" s="205"/>
      <c r="Q38" s="198">
        <f t="shared" si="1"/>
        <v>0</v>
      </c>
    </row>
    <row r="39" spans="1:17" ht="14.4" x14ac:dyDescent="0.3">
      <c r="A39" s="192"/>
      <c r="B39" s="199"/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196" t="str">
        <f t="shared" si="3"/>
        <v/>
      </c>
      <c r="P39" s="205"/>
      <c r="Q39" s="198">
        <f t="shared" si="1"/>
        <v>0</v>
      </c>
    </row>
    <row r="40" spans="1:17" x14ac:dyDescent="0.3">
      <c r="A40" s="59"/>
      <c r="O40" s="196" t="str">
        <f t="shared" si="3"/>
        <v/>
      </c>
    </row>
    <row r="41" spans="1:17" x14ac:dyDescent="0.3">
      <c r="A41" s="59"/>
      <c r="O41" s="196" t="str">
        <f t="shared" si="3"/>
        <v/>
      </c>
    </row>
    <row r="42" spans="1:17" x14ac:dyDescent="0.3">
      <c r="A42" s="59"/>
      <c r="O42" s="196" t="str">
        <f t="shared" si="3"/>
        <v/>
      </c>
    </row>
    <row r="43" spans="1:17" x14ac:dyDescent="0.3">
      <c r="A43" s="59"/>
      <c r="O43" s="196" t="str">
        <f t="shared" si="3"/>
        <v/>
      </c>
    </row>
    <row r="44" spans="1:17" x14ac:dyDescent="0.3">
      <c r="A44" s="59"/>
      <c r="O44" s="196" t="str">
        <f t="shared" si="3"/>
        <v/>
      </c>
    </row>
    <row r="45" spans="1:17" x14ac:dyDescent="0.3">
      <c r="A45" s="59"/>
      <c r="O45" s="196" t="str">
        <f t="shared" si="3"/>
        <v/>
      </c>
    </row>
  </sheetData>
  <sortState xmlns:xlrd2="http://schemas.microsoft.com/office/spreadsheetml/2017/richdata2" ref="B6:P17">
    <sortCondition descending="1" ref="O6:O17"/>
    <sortCondition descending="1" ref="C6:C17"/>
  </sortState>
  <mergeCells count="17">
    <mergeCell ref="S7:T7"/>
    <mergeCell ref="S8:T8"/>
    <mergeCell ref="S9:T9"/>
    <mergeCell ref="B3:D4"/>
    <mergeCell ref="G3:J4"/>
    <mergeCell ref="K3:L3"/>
    <mergeCell ref="M3:N4"/>
    <mergeCell ref="O3:P3"/>
    <mergeCell ref="E4:F4"/>
    <mergeCell ref="K4:L4"/>
    <mergeCell ref="O4:P4"/>
    <mergeCell ref="B1:C1"/>
    <mergeCell ref="D1:K1"/>
    <mergeCell ref="B2:C2"/>
    <mergeCell ref="D2:F2"/>
    <mergeCell ref="G2:I2"/>
    <mergeCell ref="J2:K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450BE-D728-4F57-AD4C-3E43B12990A7}">
  <dimension ref="A1:X45"/>
  <sheetViews>
    <sheetView workbookViewId="0">
      <selection sqref="A1:Q30"/>
    </sheetView>
  </sheetViews>
  <sheetFormatPr defaultColWidth="9.109375" defaultRowHeight="13.8" x14ac:dyDescent="0.3"/>
  <cols>
    <col min="1" max="1" width="3.33203125" style="1" customWidth="1"/>
    <col min="2" max="2" width="7.109375" style="79" customWidth="1"/>
    <col min="3" max="13" width="4.33203125" style="59" customWidth="1"/>
    <col min="14" max="14" width="4.88671875" style="59" customWidth="1"/>
    <col min="15" max="15" width="5.44140625" style="1" customWidth="1"/>
    <col min="16" max="16" width="10.33203125" style="80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2.109375" style="1" customWidth="1"/>
    <col min="21" max="16384" width="9.109375" style="1"/>
  </cols>
  <sheetData>
    <row r="1" spans="1:24" ht="15.6" x14ac:dyDescent="0.3">
      <c r="B1" s="358" t="s">
        <v>32</v>
      </c>
      <c r="C1" s="359"/>
      <c r="D1" s="360" t="s">
        <v>66</v>
      </c>
      <c r="E1" s="360"/>
      <c r="F1" s="360"/>
      <c r="G1" s="360"/>
      <c r="H1" s="360"/>
      <c r="I1" s="361"/>
      <c r="J1" s="361"/>
      <c r="K1" s="362"/>
      <c r="R1" s="59"/>
      <c r="S1" s="59"/>
      <c r="T1" s="128"/>
      <c r="U1" s="59"/>
      <c r="V1" s="139"/>
      <c r="W1" s="208"/>
    </row>
    <row r="2" spans="1:24" ht="15.6" x14ac:dyDescent="0.3">
      <c r="B2" s="363"/>
      <c r="C2" s="364"/>
      <c r="D2" s="360" t="s">
        <v>67</v>
      </c>
      <c r="E2" s="360"/>
      <c r="F2" s="365"/>
      <c r="G2" s="366" t="s">
        <v>83</v>
      </c>
      <c r="H2" s="367"/>
      <c r="I2" s="367"/>
      <c r="J2" s="368" t="s">
        <v>84</v>
      </c>
      <c r="K2" s="364"/>
      <c r="L2" s="180"/>
      <c r="M2" s="181"/>
      <c r="O2" s="59"/>
      <c r="P2" s="182"/>
      <c r="R2" s="59"/>
      <c r="S2" s="59"/>
      <c r="T2" s="128"/>
      <c r="U2" s="59"/>
      <c r="V2" s="139"/>
      <c r="W2" s="208"/>
    </row>
    <row r="3" spans="1:24" ht="25.5" customHeight="1" x14ac:dyDescent="0.25">
      <c r="B3" s="369" t="s">
        <v>94</v>
      </c>
      <c r="C3" s="370"/>
      <c r="D3" s="371"/>
      <c r="E3" s="206" t="s">
        <v>85</v>
      </c>
      <c r="F3" s="207"/>
      <c r="G3" s="374" t="s">
        <v>95</v>
      </c>
      <c r="H3" s="375"/>
      <c r="I3" s="375"/>
      <c r="J3" s="375"/>
      <c r="K3" s="378" t="s">
        <v>85</v>
      </c>
      <c r="L3" s="379"/>
      <c r="M3" s="380" t="s">
        <v>86</v>
      </c>
      <c r="N3" s="381"/>
      <c r="O3" s="384" t="s">
        <v>85</v>
      </c>
      <c r="P3" s="384"/>
      <c r="Q3" s="211"/>
      <c r="R3" s="209"/>
      <c r="S3" s="210"/>
      <c r="T3" s="209"/>
      <c r="U3" s="210"/>
      <c r="V3" s="209"/>
      <c r="W3" s="210"/>
      <c r="X3" s="209"/>
    </row>
    <row r="4" spans="1:24" ht="12" x14ac:dyDescent="0.25">
      <c r="B4" s="372"/>
      <c r="C4" s="373"/>
      <c r="D4" s="373"/>
      <c r="E4" s="387">
        <f>SUM(O6:O17)</f>
        <v>1355</v>
      </c>
      <c r="F4" s="388"/>
      <c r="G4" s="376"/>
      <c r="H4" s="377"/>
      <c r="I4" s="377"/>
      <c r="J4" s="377"/>
      <c r="K4" s="389">
        <f>SUM(Q6:Q13)</f>
        <v>320</v>
      </c>
      <c r="L4" s="390"/>
      <c r="M4" s="382"/>
      <c r="N4" s="383"/>
      <c r="O4" s="383">
        <f>MAX(C6:C39)</f>
        <v>24</v>
      </c>
      <c r="P4" s="391"/>
      <c r="Q4" s="211"/>
      <c r="R4" s="209"/>
      <c r="S4" s="210"/>
      <c r="T4" s="209"/>
      <c r="U4" s="210"/>
      <c r="V4" s="209"/>
      <c r="W4" s="210"/>
      <c r="X4" s="209"/>
    </row>
    <row r="5" spans="1:24" s="50" customFormat="1" ht="25.5" customHeight="1" x14ac:dyDescent="0.25">
      <c r="A5" s="183"/>
      <c r="B5" s="184" t="s">
        <v>0</v>
      </c>
      <c r="C5" s="185" t="s">
        <v>2</v>
      </c>
      <c r="D5" s="185" t="s">
        <v>3</v>
      </c>
      <c r="E5" s="185" t="s">
        <v>4</v>
      </c>
      <c r="F5" s="185" t="s">
        <v>21</v>
      </c>
      <c r="G5" s="185" t="s">
        <v>5</v>
      </c>
      <c r="H5" s="185" t="s">
        <v>6</v>
      </c>
      <c r="I5" s="185" t="s">
        <v>7</v>
      </c>
      <c r="J5" s="185" t="s">
        <v>8</v>
      </c>
      <c r="K5" s="185" t="s">
        <v>19</v>
      </c>
      <c r="L5" s="185" t="s">
        <v>25</v>
      </c>
      <c r="M5" s="186" t="s">
        <v>17</v>
      </c>
      <c r="N5" s="187" t="s">
        <v>9</v>
      </c>
      <c r="O5" s="188" t="s">
        <v>87</v>
      </c>
      <c r="P5" s="189" t="s">
        <v>88</v>
      </c>
      <c r="Q5" s="190" t="s">
        <v>89</v>
      </c>
      <c r="R5" s="191"/>
      <c r="S5" s="128"/>
      <c r="T5" s="191"/>
      <c r="U5" s="128"/>
    </row>
    <row r="6" spans="1:24" ht="14.4" x14ac:dyDescent="0.3">
      <c r="A6" s="192">
        <v>1</v>
      </c>
      <c r="B6" s="193" t="s">
        <v>69</v>
      </c>
      <c r="C6" s="194">
        <v>24</v>
      </c>
      <c r="D6" s="194">
        <v>15</v>
      </c>
      <c r="E6" s="194">
        <v>10</v>
      </c>
      <c r="F6" s="194">
        <v>9</v>
      </c>
      <c r="G6" s="194">
        <v>14</v>
      </c>
      <c r="H6" s="194">
        <v>15</v>
      </c>
      <c r="I6" s="194">
        <v>9</v>
      </c>
      <c r="J6" s="194">
        <v>10</v>
      </c>
      <c r="K6" s="194">
        <v>11</v>
      </c>
      <c r="L6" s="194">
        <v>12</v>
      </c>
      <c r="M6" s="194">
        <v>6</v>
      </c>
      <c r="N6" s="195"/>
      <c r="O6" s="196">
        <f t="shared" ref="O6:O27" si="0">IF(B6="","",SUM(C6:M6)-(N6))</f>
        <v>135</v>
      </c>
      <c r="P6" s="197" t="s">
        <v>102</v>
      </c>
      <c r="Q6" s="198">
        <f t="shared" ref="Q6:Q39" si="1">SUM(C6:E6)</f>
        <v>49</v>
      </c>
    </row>
    <row r="7" spans="1:24" ht="15.6" x14ac:dyDescent="0.3">
      <c r="A7" s="192">
        <v>2</v>
      </c>
      <c r="B7" s="199">
        <v>134</v>
      </c>
      <c r="C7" s="194">
        <v>21</v>
      </c>
      <c r="D7" s="194">
        <v>14</v>
      </c>
      <c r="E7" s="194">
        <v>9</v>
      </c>
      <c r="F7" s="194">
        <v>9</v>
      </c>
      <c r="G7" s="194">
        <v>11</v>
      </c>
      <c r="H7" s="194">
        <v>15</v>
      </c>
      <c r="I7" s="194">
        <v>10</v>
      </c>
      <c r="J7" s="194">
        <v>9</v>
      </c>
      <c r="K7" s="194">
        <v>10</v>
      </c>
      <c r="L7" s="194">
        <v>12</v>
      </c>
      <c r="M7" s="194">
        <v>3</v>
      </c>
      <c r="N7" s="195"/>
      <c r="O7" s="196">
        <f t="shared" si="0"/>
        <v>123</v>
      </c>
      <c r="P7" s="197" t="s">
        <v>136</v>
      </c>
      <c r="Q7" s="198">
        <f t="shared" si="1"/>
        <v>44</v>
      </c>
      <c r="S7" s="385" t="s">
        <v>90</v>
      </c>
      <c r="T7" s="386"/>
      <c r="U7" s="201" t="s">
        <v>91</v>
      </c>
      <c r="V7" s="202"/>
    </row>
    <row r="8" spans="1:24" ht="15.6" x14ac:dyDescent="0.3">
      <c r="A8" s="192">
        <v>3</v>
      </c>
      <c r="B8" s="199">
        <v>159</v>
      </c>
      <c r="C8" s="194">
        <v>20</v>
      </c>
      <c r="D8" s="194">
        <v>13</v>
      </c>
      <c r="E8" s="194">
        <v>9</v>
      </c>
      <c r="F8" s="194">
        <v>10</v>
      </c>
      <c r="G8" s="194">
        <v>12</v>
      </c>
      <c r="H8" s="194">
        <v>14</v>
      </c>
      <c r="I8" s="194">
        <v>10</v>
      </c>
      <c r="J8" s="194">
        <v>10</v>
      </c>
      <c r="K8" s="194">
        <v>9</v>
      </c>
      <c r="L8" s="194">
        <v>11</v>
      </c>
      <c r="M8" s="194">
        <v>3</v>
      </c>
      <c r="N8" s="195"/>
      <c r="O8" s="196">
        <f t="shared" si="0"/>
        <v>121</v>
      </c>
      <c r="P8" s="197" t="s">
        <v>136</v>
      </c>
      <c r="Q8" s="198">
        <f t="shared" si="1"/>
        <v>42</v>
      </c>
      <c r="S8" s="385" t="s">
        <v>92</v>
      </c>
      <c r="T8" s="386"/>
      <c r="U8" s="201" t="s">
        <v>91</v>
      </c>
      <c r="V8" s="203"/>
    </row>
    <row r="9" spans="1:24" ht="15.6" x14ac:dyDescent="0.3">
      <c r="A9" s="192">
        <v>4</v>
      </c>
      <c r="B9" s="199" t="s">
        <v>68</v>
      </c>
      <c r="C9" s="200">
        <v>22</v>
      </c>
      <c r="D9" s="200">
        <v>10</v>
      </c>
      <c r="E9" s="200">
        <v>9</v>
      </c>
      <c r="F9" s="200">
        <v>9</v>
      </c>
      <c r="G9" s="200">
        <v>12</v>
      </c>
      <c r="H9" s="200">
        <v>14</v>
      </c>
      <c r="I9" s="200">
        <v>9</v>
      </c>
      <c r="J9" s="200">
        <v>9</v>
      </c>
      <c r="K9" s="200">
        <v>9</v>
      </c>
      <c r="L9" s="200">
        <v>11</v>
      </c>
      <c r="M9" s="200">
        <v>3</v>
      </c>
      <c r="N9" s="200"/>
      <c r="O9" s="196">
        <f t="shared" si="0"/>
        <v>117</v>
      </c>
      <c r="P9" s="197" t="s">
        <v>102</v>
      </c>
      <c r="Q9" s="198">
        <f t="shared" si="1"/>
        <v>41</v>
      </c>
      <c r="S9" s="385" t="s">
        <v>93</v>
      </c>
      <c r="T9" s="386"/>
      <c r="U9" s="201" t="s">
        <v>91</v>
      </c>
      <c r="V9" s="203"/>
    </row>
    <row r="10" spans="1:24" ht="15.6" x14ac:dyDescent="0.3">
      <c r="A10" s="192">
        <v>5</v>
      </c>
      <c r="B10" s="199">
        <v>130</v>
      </c>
      <c r="C10" s="194">
        <v>18</v>
      </c>
      <c r="D10" s="194">
        <v>12</v>
      </c>
      <c r="E10" s="194">
        <v>9</v>
      </c>
      <c r="F10" s="194">
        <v>9</v>
      </c>
      <c r="G10" s="194">
        <v>12</v>
      </c>
      <c r="H10" s="194">
        <v>14</v>
      </c>
      <c r="I10" s="194">
        <v>9</v>
      </c>
      <c r="J10" s="194">
        <v>10</v>
      </c>
      <c r="K10" s="194">
        <v>9</v>
      </c>
      <c r="L10" s="194">
        <v>10</v>
      </c>
      <c r="M10" s="194">
        <v>3</v>
      </c>
      <c r="N10" s="195"/>
      <c r="O10" s="196">
        <f t="shared" si="0"/>
        <v>115</v>
      </c>
      <c r="P10" s="197" t="s">
        <v>136</v>
      </c>
      <c r="Q10" s="198">
        <f t="shared" si="1"/>
        <v>39</v>
      </c>
      <c r="U10" s="212"/>
      <c r="V10" s="213"/>
    </row>
    <row r="11" spans="1:24" ht="15.6" x14ac:dyDescent="0.3">
      <c r="A11" s="192">
        <v>6</v>
      </c>
      <c r="B11" s="199">
        <v>199</v>
      </c>
      <c r="C11" s="200">
        <v>18</v>
      </c>
      <c r="D11" s="200">
        <v>11</v>
      </c>
      <c r="E11" s="200">
        <v>7</v>
      </c>
      <c r="F11" s="200">
        <v>9</v>
      </c>
      <c r="G11" s="200">
        <v>11</v>
      </c>
      <c r="H11" s="200">
        <v>13</v>
      </c>
      <c r="I11" s="200">
        <v>9</v>
      </c>
      <c r="J11" s="200">
        <v>10</v>
      </c>
      <c r="K11" s="200">
        <v>9</v>
      </c>
      <c r="L11" s="200">
        <v>11</v>
      </c>
      <c r="M11" s="200">
        <v>3</v>
      </c>
      <c r="N11" s="200"/>
      <c r="O11" s="196">
        <f t="shared" si="0"/>
        <v>111</v>
      </c>
      <c r="P11" s="205" t="s">
        <v>97</v>
      </c>
      <c r="Q11" s="198">
        <f t="shared" si="1"/>
        <v>36</v>
      </c>
      <c r="S11" s="49"/>
      <c r="T11" s="49"/>
      <c r="U11" s="214"/>
      <c r="V11" s="131"/>
    </row>
    <row r="12" spans="1:24" ht="14.4" x14ac:dyDescent="0.3">
      <c r="A12" s="192">
        <v>7</v>
      </c>
      <c r="B12" s="199" t="s">
        <v>115</v>
      </c>
      <c r="C12" s="200">
        <v>17</v>
      </c>
      <c r="D12" s="200">
        <v>11</v>
      </c>
      <c r="E12" s="200">
        <v>6</v>
      </c>
      <c r="F12" s="200">
        <v>9</v>
      </c>
      <c r="G12" s="200">
        <v>9</v>
      </c>
      <c r="H12" s="200">
        <v>13</v>
      </c>
      <c r="I12" s="200">
        <v>10</v>
      </c>
      <c r="J12" s="200">
        <v>10</v>
      </c>
      <c r="K12" s="200">
        <v>9</v>
      </c>
      <c r="L12" s="200">
        <v>11</v>
      </c>
      <c r="M12" s="200">
        <v>3</v>
      </c>
      <c r="N12" s="200"/>
      <c r="O12" s="196">
        <f t="shared" si="0"/>
        <v>108</v>
      </c>
      <c r="P12" s="205" t="s">
        <v>135</v>
      </c>
      <c r="Q12" s="198">
        <f t="shared" si="1"/>
        <v>34</v>
      </c>
    </row>
    <row r="13" spans="1:24" ht="14.4" x14ac:dyDescent="0.3">
      <c r="A13" s="192">
        <v>8</v>
      </c>
      <c r="B13" s="199">
        <v>68</v>
      </c>
      <c r="C13" s="194">
        <v>16</v>
      </c>
      <c r="D13" s="194">
        <v>11</v>
      </c>
      <c r="E13" s="194">
        <v>8</v>
      </c>
      <c r="F13" s="194">
        <v>9</v>
      </c>
      <c r="G13" s="194">
        <v>9</v>
      </c>
      <c r="H13" s="194">
        <v>12</v>
      </c>
      <c r="I13" s="194">
        <v>9</v>
      </c>
      <c r="J13" s="194">
        <v>9</v>
      </c>
      <c r="K13" s="194">
        <v>9</v>
      </c>
      <c r="L13" s="194">
        <v>11</v>
      </c>
      <c r="M13" s="194">
        <v>3</v>
      </c>
      <c r="N13" s="195"/>
      <c r="O13" s="196">
        <f t="shared" si="0"/>
        <v>106</v>
      </c>
      <c r="P13" s="205" t="s">
        <v>96</v>
      </c>
      <c r="Q13" s="198">
        <f t="shared" si="1"/>
        <v>35</v>
      </c>
    </row>
    <row r="14" spans="1:24" ht="14.4" x14ac:dyDescent="0.3">
      <c r="A14" s="192">
        <v>9</v>
      </c>
      <c r="B14" s="199">
        <v>27</v>
      </c>
      <c r="C14" s="200">
        <v>12</v>
      </c>
      <c r="D14" s="200">
        <v>12</v>
      </c>
      <c r="E14" s="200">
        <v>6</v>
      </c>
      <c r="F14" s="200">
        <v>9</v>
      </c>
      <c r="G14" s="200">
        <v>12</v>
      </c>
      <c r="H14" s="200">
        <v>14</v>
      </c>
      <c r="I14" s="200">
        <v>10</v>
      </c>
      <c r="J14" s="200">
        <v>9</v>
      </c>
      <c r="K14" s="200">
        <v>9</v>
      </c>
      <c r="L14" s="200">
        <v>10</v>
      </c>
      <c r="M14" s="200">
        <v>3</v>
      </c>
      <c r="N14" s="200"/>
      <c r="O14" s="196">
        <f t="shared" si="0"/>
        <v>106</v>
      </c>
      <c r="P14" s="197" t="s">
        <v>136</v>
      </c>
      <c r="Q14" s="198">
        <f t="shared" si="1"/>
        <v>30</v>
      </c>
    </row>
    <row r="15" spans="1:24" ht="14.4" x14ac:dyDescent="0.3">
      <c r="A15" s="192">
        <v>10</v>
      </c>
      <c r="B15" s="193">
        <v>7</v>
      </c>
      <c r="C15" s="194">
        <v>16</v>
      </c>
      <c r="D15" s="194">
        <v>10</v>
      </c>
      <c r="E15" s="194">
        <v>6</v>
      </c>
      <c r="F15" s="194">
        <v>9</v>
      </c>
      <c r="G15" s="194">
        <v>9</v>
      </c>
      <c r="H15" s="194">
        <v>13</v>
      </c>
      <c r="I15" s="194">
        <v>9</v>
      </c>
      <c r="J15" s="194">
        <v>9</v>
      </c>
      <c r="K15" s="194">
        <v>9</v>
      </c>
      <c r="L15" s="194">
        <v>12</v>
      </c>
      <c r="M15" s="194">
        <v>3</v>
      </c>
      <c r="N15" s="195"/>
      <c r="O15" s="196">
        <f t="shared" si="0"/>
        <v>105</v>
      </c>
      <c r="P15" s="197" t="s">
        <v>100</v>
      </c>
      <c r="Q15" s="198">
        <f t="shared" si="1"/>
        <v>32</v>
      </c>
    </row>
    <row r="16" spans="1:24" ht="14.4" x14ac:dyDescent="0.3">
      <c r="A16" s="192">
        <v>11</v>
      </c>
      <c r="B16" s="199">
        <v>20</v>
      </c>
      <c r="C16" s="200">
        <v>16</v>
      </c>
      <c r="D16" s="200">
        <v>10</v>
      </c>
      <c r="E16" s="200">
        <v>6</v>
      </c>
      <c r="F16" s="200">
        <v>9</v>
      </c>
      <c r="G16" s="200">
        <v>9</v>
      </c>
      <c r="H16" s="200">
        <v>13</v>
      </c>
      <c r="I16" s="200">
        <v>9</v>
      </c>
      <c r="J16" s="200">
        <v>10</v>
      </c>
      <c r="K16" s="200">
        <v>9</v>
      </c>
      <c r="L16" s="200">
        <v>11</v>
      </c>
      <c r="M16" s="200">
        <v>3</v>
      </c>
      <c r="N16" s="200"/>
      <c r="O16" s="196">
        <f t="shared" si="0"/>
        <v>105</v>
      </c>
      <c r="P16" s="197" t="s">
        <v>100</v>
      </c>
      <c r="Q16" s="198">
        <f t="shared" si="1"/>
        <v>32</v>
      </c>
    </row>
    <row r="17" spans="1:19" ht="14.4" x14ac:dyDescent="0.3">
      <c r="A17" s="192">
        <v>12</v>
      </c>
      <c r="B17" s="193">
        <v>6</v>
      </c>
      <c r="C17" s="194">
        <v>17</v>
      </c>
      <c r="D17" s="194">
        <v>9</v>
      </c>
      <c r="E17" s="194">
        <v>6</v>
      </c>
      <c r="F17" s="194">
        <v>9</v>
      </c>
      <c r="G17" s="194">
        <v>9</v>
      </c>
      <c r="H17" s="194">
        <v>13</v>
      </c>
      <c r="I17" s="194">
        <v>9</v>
      </c>
      <c r="J17" s="194">
        <v>10</v>
      </c>
      <c r="K17" s="194">
        <v>9</v>
      </c>
      <c r="L17" s="194">
        <v>9</v>
      </c>
      <c r="M17" s="194">
        <v>3</v>
      </c>
      <c r="N17" s="195"/>
      <c r="O17" s="196">
        <f t="shared" si="0"/>
        <v>103</v>
      </c>
      <c r="P17" s="197" t="s">
        <v>100</v>
      </c>
      <c r="Q17" s="198">
        <f t="shared" si="1"/>
        <v>32</v>
      </c>
    </row>
    <row r="18" spans="1:19" ht="14.4" x14ac:dyDescent="0.3">
      <c r="A18" s="192">
        <v>13</v>
      </c>
      <c r="B18" s="199">
        <v>84</v>
      </c>
      <c r="C18" s="194">
        <v>15</v>
      </c>
      <c r="D18" s="194">
        <v>11</v>
      </c>
      <c r="E18" s="194">
        <v>7</v>
      </c>
      <c r="F18" s="194">
        <v>9</v>
      </c>
      <c r="G18" s="194">
        <v>9</v>
      </c>
      <c r="H18" s="194">
        <v>12</v>
      </c>
      <c r="I18" s="194">
        <v>9</v>
      </c>
      <c r="J18" s="194">
        <v>9</v>
      </c>
      <c r="K18" s="194">
        <v>9</v>
      </c>
      <c r="L18" s="194">
        <v>10</v>
      </c>
      <c r="M18" s="194">
        <v>3</v>
      </c>
      <c r="N18" s="195"/>
      <c r="O18" s="196">
        <f t="shared" si="0"/>
        <v>103</v>
      </c>
      <c r="P18" s="205" t="s">
        <v>97</v>
      </c>
      <c r="Q18" s="198">
        <f t="shared" si="1"/>
        <v>33</v>
      </c>
    </row>
    <row r="19" spans="1:19" ht="14.4" x14ac:dyDescent="0.3">
      <c r="A19" s="192">
        <v>14</v>
      </c>
      <c r="B19" s="199" t="s">
        <v>114</v>
      </c>
      <c r="C19" s="194">
        <v>15</v>
      </c>
      <c r="D19" s="194">
        <v>11</v>
      </c>
      <c r="E19" s="194">
        <v>7</v>
      </c>
      <c r="F19" s="194">
        <v>9</v>
      </c>
      <c r="G19" s="194">
        <v>10</v>
      </c>
      <c r="H19" s="194">
        <v>12</v>
      </c>
      <c r="I19" s="194">
        <v>9</v>
      </c>
      <c r="J19" s="194">
        <v>9</v>
      </c>
      <c r="K19" s="194">
        <v>9</v>
      </c>
      <c r="L19" s="194">
        <v>9</v>
      </c>
      <c r="M19" s="194">
        <v>3</v>
      </c>
      <c r="N19" s="195"/>
      <c r="O19" s="196">
        <f t="shared" si="0"/>
        <v>103</v>
      </c>
      <c r="P19" s="205" t="s">
        <v>135</v>
      </c>
      <c r="Q19" s="198">
        <f t="shared" si="1"/>
        <v>33</v>
      </c>
    </row>
    <row r="20" spans="1:19" ht="14.4" x14ac:dyDescent="0.3">
      <c r="A20" s="192">
        <v>15</v>
      </c>
      <c r="B20" s="199">
        <v>12</v>
      </c>
      <c r="C20" s="200">
        <v>16</v>
      </c>
      <c r="D20" s="200">
        <v>9</v>
      </c>
      <c r="E20" s="200">
        <v>6</v>
      </c>
      <c r="F20" s="200">
        <v>9</v>
      </c>
      <c r="G20" s="200">
        <v>9</v>
      </c>
      <c r="H20" s="200">
        <v>13</v>
      </c>
      <c r="I20" s="200">
        <v>9</v>
      </c>
      <c r="J20" s="200">
        <v>10</v>
      </c>
      <c r="K20" s="200">
        <v>9</v>
      </c>
      <c r="L20" s="200">
        <v>9</v>
      </c>
      <c r="M20" s="200">
        <v>3</v>
      </c>
      <c r="N20" s="200"/>
      <c r="O20" s="196">
        <f t="shared" si="0"/>
        <v>102</v>
      </c>
      <c r="P20" s="197" t="s">
        <v>100</v>
      </c>
      <c r="Q20" s="198">
        <f t="shared" si="1"/>
        <v>31</v>
      </c>
    </row>
    <row r="21" spans="1:19" ht="14.4" x14ac:dyDescent="0.3">
      <c r="A21" s="192">
        <v>16</v>
      </c>
      <c r="B21" s="199">
        <v>61</v>
      </c>
      <c r="C21" s="200">
        <v>15</v>
      </c>
      <c r="D21" s="200">
        <v>9</v>
      </c>
      <c r="E21" s="200"/>
      <c r="F21" s="200">
        <v>9</v>
      </c>
      <c r="G21" s="200">
        <v>10</v>
      </c>
      <c r="H21" s="200">
        <v>12</v>
      </c>
      <c r="I21" s="200">
        <v>9</v>
      </c>
      <c r="J21" s="200">
        <v>10</v>
      </c>
      <c r="K21" s="200">
        <v>9</v>
      </c>
      <c r="L21" s="200">
        <v>9</v>
      </c>
      <c r="M21" s="200"/>
      <c r="N21" s="200"/>
      <c r="O21" s="196">
        <f t="shared" si="0"/>
        <v>92</v>
      </c>
      <c r="P21" s="197" t="s">
        <v>99</v>
      </c>
      <c r="Q21" s="198">
        <f t="shared" si="1"/>
        <v>24</v>
      </c>
    </row>
    <row r="22" spans="1:19" ht="14.4" x14ac:dyDescent="0.3">
      <c r="A22" s="192">
        <v>17</v>
      </c>
      <c r="B22" s="199" t="s">
        <v>116</v>
      </c>
      <c r="C22" s="200">
        <v>14</v>
      </c>
      <c r="D22" s="200">
        <v>9</v>
      </c>
      <c r="E22" s="200"/>
      <c r="F22" s="200">
        <v>9</v>
      </c>
      <c r="G22" s="200">
        <v>11</v>
      </c>
      <c r="H22" s="200">
        <v>12</v>
      </c>
      <c r="I22" s="200">
        <v>9</v>
      </c>
      <c r="J22" s="200">
        <v>10</v>
      </c>
      <c r="K22" s="200">
        <v>9</v>
      </c>
      <c r="L22" s="200">
        <v>9</v>
      </c>
      <c r="M22" s="200"/>
      <c r="N22" s="200"/>
      <c r="O22" s="196">
        <f t="shared" si="0"/>
        <v>92</v>
      </c>
      <c r="P22" s="205" t="s">
        <v>135</v>
      </c>
      <c r="Q22" s="198">
        <f t="shared" si="1"/>
        <v>23</v>
      </c>
    </row>
    <row r="23" spans="1:19" ht="14.4" x14ac:dyDescent="0.3">
      <c r="A23" s="192">
        <v>18</v>
      </c>
      <c r="B23" s="199">
        <v>63</v>
      </c>
      <c r="C23" s="200">
        <v>14</v>
      </c>
      <c r="D23" s="200">
        <v>9</v>
      </c>
      <c r="E23" s="200"/>
      <c r="F23" s="200">
        <v>9</v>
      </c>
      <c r="G23" s="200">
        <v>10</v>
      </c>
      <c r="H23" s="200">
        <v>11</v>
      </c>
      <c r="I23" s="200">
        <v>9</v>
      </c>
      <c r="J23" s="200">
        <v>9</v>
      </c>
      <c r="K23" s="200">
        <v>9</v>
      </c>
      <c r="L23" s="200">
        <v>10</v>
      </c>
      <c r="M23" s="200"/>
      <c r="N23" s="200"/>
      <c r="O23" s="196">
        <f t="shared" si="0"/>
        <v>90</v>
      </c>
      <c r="P23" s="197" t="s">
        <v>99</v>
      </c>
      <c r="Q23" s="198">
        <f t="shared" si="1"/>
        <v>23</v>
      </c>
    </row>
    <row r="24" spans="1:19" ht="14.4" x14ac:dyDescent="0.3">
      <c r="A24" s="192">
        <v>19</v>
      </c>
      <c r="B24" s="193">
        <v>62</v>
      </c>
      <c r="C24" s="194">
        <v>12</v>
      </c>
      <c r="D24" s="194">
        <v>9</v>
      </c>
      <c r="E24" s="194"/>
      <c r="F24" s="194">
        <v>9</v>
      </c>
      <c r="G24" s="194">
        <v>11</v>
      </c>
      <c r="H24" s="194">
        <v>11</v>
      </c>
      <c r="I24" s="194">
        <v>9</v>
      </c>
      <c r="J24" s="194">
        <v>9</v>
      </c>
      <c r="K24" s="194">
        <v>9</v>
      </c>
      <c r="L24" s="194">
        <v>9</v>
      </c>
      <c r="M24" s="194"/>
      <c r="N24" s="195"/>
      <c r="O24" s="196">
        <f t="shared" si="0"/>
        <v>88</v>
      </c>
      <c r="P24" s="197" t="s">
        <v>99</v>
      </c>
      <c r="Q24" s="198">
        <f t="shared" si="1"/>
        <v>21</v>
      </c>
    </row>
    <row r="25" spans="1:19" ht="14.4" x14ac:dyDescent="0.3">
      <c r="A25" s="192">
        <v>20</v>
      </c>
      <c r="B25" s="199">
        <v>59</v>
      </c>
      <c r="C25" s="194">
        <v>14</v>
      </c>
      <c r="D25" s="194"/>
      <c r="E25" s="194"/>
      <c r="F25" s="194">
        <v>9</v>
      </c>
      <c r="G25" s="194">
        <v>11</v>
      </c>
      <c r="H25" s="194">
        <v>11</v>
      </c>
      <c r="I25" s="194">
        <v>9</v>
      </c>
      <c r="J25" s="194">
        <v>9</v>
      </c>
      <c r="K25" s="194">
        <v>9</v>
      </c>
      <c r="L25" s="194">
        <v>9</v>
      </c>
      <c r="M25" s="194"/>
      <c r="N25" s="195"/>
      <c r="O25" s="196">
        <f t="shared" si="0"/>
        <v>81</v>
      </c>
      <c r="P25" s="205" t="s">
        <v>96</v>
      </c>
      <c r="Q25" s="198">
        <f t="shared" si="1"/>
        <v>14</v>
      </c>
    </row>
    <row r="26" spans="1:19" ht="14.4" x14ac:dyDescent="0.3">
      <c r="A26" s="192">
        <v>21</v>
      </c>
      <c r="B26" s="199">
        <v>208</v>
      </c>
      <c r="C26" s="200">
        <v>12</v>
      </c>
      <c r="D26" s="200">
        <v>9</v>
      </c>
      <c r="E26" s="200">
        <v>6</v>
      </c>
      <c r="F26" s="200">
        <v>9</v>
      </c>
      <c r="G26" s="200"/>
      <c r="H26" s="200">
        <v>11</v>
      </c>
      <c r="I26" s="200">
        <v>8</v>
      </c>
      <c r="J26" s="200">
        <v>8</v>
      </c>
      <c r="K26" s="200">
        <v>8</v>
      </c>
      <c r="L26" s="200">
        <v>9</v>
      </c>
      <c r="M26" s="200"/>
      <c r="N26" s="204"/>
      <c r="O26" s="196">
        <f t="shared" si="0"/>
        <v>80</v>
      </c>
      <c r="P26" s="197" t="s">
        <v>99</v>
      </c>
      <c r="Q26" s="198">
        <f t="shared" si="1"/>
        <v>27</v>
      </c>
    </row>
    <row r="27" spans="1:19" ht="14.4" x14ac:dyDescent="0.3">
      <c r="A27" s="192">
        <v>22</v>
      </c>
      <c r="B27" s="199" t="s">
        <v>113</v>
      </c>
      <c r="C27" s="200">
        <v>13</v>
      </c>
      <c r="D27" s="200"/>
      <c r="E27" s="200"/>
      <c r="F27" s="200">
        <v>9</v>
      </c>
      <c r="G27" s="200"/>
      <c r="H27" s="200">
        <v>10</v>
      </c>
      <c r="I27" s="200">
        <v>7</v>
      </c>
      <c r="J27" s="200">
        <v>7</v>
      </c>
      <c r="K27" s="200">
        <v>8</v>
      </c>
      <c r="L27" s="200">
        <v>9</v>
      </c>
      <c r="M27" s="200"/>
      <c r="N27" s="200"/>
      <c r="O27" s="196">
        <f t="shared" si="0"/>
        <v>63</v>
      </c>
      <c r="P27" s="205" t="s">
        <v>135</v>
      </c>
      <c r="Q27" s="198">
        <f t="shared" si="1"/>
        <v>13</v>
      </c>
    </row>
    <row r="28" spans="1:19" ht="14.4" x14ac:dyDescent="0.3">
      <c r="A28" s="192"/>
      <c r="B28" s="199"/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196" t="str">
        <f t="shared" ref="O28:O45" si="2">IF(B28="","",SUM(C28:M28)-(N28))</f>
        <v/>
      </c>
      <c r="P28" s="205"/>
      <c r="Q28" s="198">
        <f t="shared" si="1"/>
        <v>0</v>
      </c>
    </row>
    <row r="29" spans="1:19" ht="14.4" x14ac:dyDescent="0.3">
      <c r="A29" s="192"/>
      <c r="B29" s="199"/>
      <c r="C29" s="200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196" t="str">
        <f t="shared" si="2"/>
        <v/>
      </c>
      <c r="P29" s="205"/>
      <c r="Q29" s="198">
        <f t="shared" si="1"/>
        <v>0</v>
      </c>
    </row>
    <row r="30" spans="1:19" ht="14.4" x14ac:dyDescent="0.3">
      <c r="A30" s="192"/>
      <c r="B30" s="199"/>
      <c r="C30" s="194"/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5"/>
      <c r="O30" s="196" t="str">
        <f t="shared" si="2"/>
        <v/>
      </c>
      <c r="P30" s="205"/>
      <c r="Q30" s="198">
        <f t="shared" si="1"/>
        <v>0</v>
      </c>
      <c r="R30" s="128"/>
      <c r="S30" s="128"/>
    </row>
    <row r="31" spans="1:19" ht="14.4" x14ac:dyDescent="0.3">
      <c r="A31" s="192"/>
      <c r="B31" s="199"/>
      <c r="C31" s="194"/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95"/>
      <c r="O31" s="196" t="str">
        <f t="shared" si="2"/>
        <v/>
      </c>
      <c r="P31" s="205"/>
      <c r="Q31" s="198">
        <f t="shared" si="1"/>
        <v>0</v>
      </c>
    </row>
    <row r="32" spans="1:19" ht="14.4" x14ac:dyDescent="0.3">
      <c r="A32" s="192"/>
      <c r="B32" s="199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196" t="str">
        <f t="shared" si="2"/>
        <v/>
      </c>
      <c r="P32" s="205"/>
      <c r="Q32" s="198">
        <f t="shared" si="1"/>
        <v>0</v>
      </c>
    </row>
    <row r="33" spans="1:17" ht="14.4" x14ac:dyDescent="0.3">
      <c r="A33" s="192"/>
      <c r="B33" s="199"/>
      <c r="C33" s="194"/>
      <c r="D33" s="194"/>
      <c r="E33" s="194"/>
      <c r="F33" s="194"/>
      <c r="G33" s="194"/>
      <c r="H33" s="194"/>
      <c r="I33" s="194"/>
      <c r="J33" s="194"/>
      <c r="K33" s="194"/>
      <c r="L33" s="194"/>
      <c r="M33" s="194"/>
      <c r="N33" s="195"/>
      <c r="O33" s="196" t="str">
        <f t="shared" si="2"/>
        <v/>
      </c>
      <c r="P33" s="205"/>
      <c r="Q33" s="198">
        <f t="shared" si="1"/>
        <v>0</v>
      </c>
    </row>
    <row r="34" spans="1:17" ht="14.4" x14ac:dyDescent="0.3">
      <c r="A34" s="192"/>
      <c r="B34" s="199"/>
      <c r="C34" s="200"/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/>
      <c r="O34" s="196" t="str">
        <f t="shared" si="2"/>
        <v/>
      </c>
      <c r="P34" s="205"/>
      <c r="Q34" s="198">
        <f t="shared" si="1"/>
        <v>0</v>
      </c>
    </row>
    <row r="35" spans="1:17" ht="14.4" x14ac:dyDescent="0.3">
      <c r="A35" s="192"/>
      <c r="B35" s="199"/>
      <c r="C35" s="200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196" t="str">
        <f t="shared" si="2"/>
        <v/>
      </c>
      <c r="P35" s="205"/>
      <c r="Q35" s="198">
        <f t="shared" si="1"/>
        <v>0</v>
      </c>
    </row>
    <row r="36" spans="1:17" ht="14.4" x14ac:dyDescent="0.3">
      <c r="A36" s="192"/>
      <c r="B36" s="199"/>
      <c r="C36" s="194"/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5"/>
      <c r="O36" s="196" t="str">
        <f t="shared" si="2"/>
        <v/>
      </c>
      <c r="P36" s="205"/>
      <c r="Q36" s="198">
        <f t="shared" si="1"/>
        <v>0</v>
      </c>
    </row>
    <row r="37" spans="1:17" ht="14.4" x14ac:dyDescent="0.3">
      <c r="A37" s="192"/>
      <c r="B37" s="199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196" t="str">
        <f t="shared" si="2"/>
        <v/>
      </c>
      <c r="P37" s="205"/>
      <c r="Q37" s="198">
        <f t="shared" si="1"/>
        <v>0</v>
      </c>
    </row>
    <row r="38" spans="1:17" ht="14.4" x14ac:dyDescent="0.3">
      <c r="A38" s="192"/>
      <c r="B38" s="199"/>
      <c r="C38" s="200"/>
      <c r="D38" s="200"/>
      <c r="E38" s="200"/>
      <c r="F38" s="200"/>
      <c r="G38" s="200"/>
      <c r="H38" s="200"/>
      <c r="I38" s="200"/>
      <c r="J38" s="200"/>
      <c r="K38" s="200"/>
      <c r="L38" s="200"/>
      <c r="M38" s="200"/>
      <c r="N38" s="200"/>
      <c r="O38" s="196" t="str">
        <f t="shared" si="2"/>
        <v/>
      </c>
      <c r="P38" s="205"/>
      <c r="Q38" s="198">
        <f t="shared" si="1"/>
        <v>0</v>
      </c>
    </row>
    <row r="39" spans="1:17" ht="14.4" x14ac:dyDescent="0.3">
      <c r="A39" s="192"/>
      <c r="B39" s="199"/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196" t="str">
        <f t="shared" si="2"/>
        <v/>
      </c>
      <c r="P39" s="205"/>
      <c r="Q39" s="198">
        <f t="shared" si="1"/>
        <v>0</v>
      </c>
    </row>
    <row r="40" spans="1:17" x14ac:dyDescent="0.3">
      <c r="A40" s="59"/>
      <c r="O40" s="196" t="str">
        <f t="shared" si="2"/>
        <v/>
      </c>
    </row>
    <row r="41" spans="1:17" x14ac:dyDescent="0.3">
      <c r="A41" s="59"/>
      <c r="O41" s="196" t="str">
        <f t="shared" si="2"/>
        <v/>
      </c>
    </row>
    <row r="42" spans="1:17" x14ac:dyDescent="0.3">
      <c r="A42" s="59"/>
      <c r="O42" s="196" t="str">
        <f t="shared" si="2"/>
        <v/>
      </c>
    </row>
    <row r="43" spans="1:17" x14ac:dyDescent="0.3">
      <c r="A43" s="59"/>
      <c r="O43" s="196" t="str">
        <f t="shared" si="2"/>
        <v/>
      </c>
    </row>
    <row r="44" spans="1:17" x14ac:dyDescent="0.3">
      <c r="A44" s="59"/>
      <c r="O44" s="196" t="str">
        <f t="shared" si="2"/>
        <v/>
      </c>
    </row>
    <row r="45" spans="1:17" x14ac:dyDescent="0.3">
      <c r="A45" s="59"/>
      <c r="O45" s="196" t="str">
        <f t="shared" si="2"/>
        <v/>
      </c>
    </row>
  </sheetData>
  <sortState xmlns:xlrd2="http://schemas.microsoft.com/office/spreadsheetml/2017/richdata2" ref="B6:P27">
    <sortCondition descending="1" ref="O6:O27"/>
    <sortCondition descending="1" ref="C6:C27"/>
  </sortState>
  <mergeCells count="17">
    <mergeCell ref="S7:T7"/>
    <mergeCell ref="S8:T8"/>
    <mergeCell ref="S9:T9"/>
    <mergeCell ref="B3:D4"/>
    <mergeCell ref="G3:J4"/>
    <mergeCell ref="K3:L3"/>
    <mergeCell ref="M3:N4"/>
    <mergeCell ref="O3:P3"/>
    <mergeCell ref="E4:F4"/>
    <mergeCell ref="K4:L4"/>
    <mergeCell ref="O4:P4"/>
    <mergeCell ref="B1:C1"/>
    <mergeCell ref="D1:K1"/>
    <mergeCell ref="B2:C2"/>
    <mergeCell ref="D2:F2"/>
    <mergeCell ref="G2:I2"/>
    <mergeCell ref="J2:K2"/>
  </mergeCells>
  <phoneticPr fontId="49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8F82D-AD2E-478D-907C-E54DCAF16BEF}">
  <dimension ref="A1:X45"/>
  <sheetViews>
    <sheetView workbookViewId="0">
      <selection sqref="A1:Q16"/>
    </sheetView>
  </sheetViews>
  <sheetFormatPr defaultColWidth="9.109375" defaultRowHeight="13.8" x14ac:dyDescent="0.3"/>
  <cols>
    <col min="1" max="1" width="3.33203125" style="1" customWidth="1"/>
    <col min="2" max="2" width="7.109375" style="79" customWidth="1"/>
    <col min="3" max="13" width="4.33203125" style="59" customWidth="1"/>
    <col min="14" max="14" width="4.88671875" style="59" customWidth="1"/>
    <col min="15" max="15" width="5.44140625" style="1" customWidth="1"/>
    <col min="16" max="16" width="8.21875" style="80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2.109375" style="1" customWidth="1"/>
    <col min="21" max="16384" width="9.109375" style="1"/>
  </cols>
  <sheetData>
    <row r="1" spans="1:24" ht="15.6" x14ac:dyDescent="0.3">
      <c r="B1" s="358" t="s">
        <v>32</v>
      </c>
      <c r="C1" s="359"/>
      <c r="D1" s="360" t="s">
        <v>103</v>
      </c>
      <c r="E1" s="360"/>
      <c r="F1" s="360"/>
      <c r="G1" s="360"/>
      <c r="H1" s="360"/>
      <c r="I1" s="361"/>
      <c r="J1" s="361"/>
      <c r="K1" s="362"/>
      <c r="R1" s="59"/>
      <c r="S1" s="59"/>
      <c r="T1" s="128"/>
      <c r="U1" s="59"/>
      <c r="V1" s="139"/>
      <c r="W1" s="208"/>
    </row>
    <row r="2" spans="1:24" ht="15.6" x14ac:dyDescent="0.3">
      <c r="B2" s="363"/>
      <c r="C2" s="364"/>
      <c r="D2" s="360" t="s">
        <v>78</v>
      </c>
      <c r="E2" s="360"/>
      <c r="F2" s="365"/>
      <c r="G2" s="366" t="s">
        <v>83</v>
      </c>
      <c r="H2" s="367"/>
      <c r="I2" s="367"/>
      <c r="J2" s="368" t="s">
        <v>104</v>
      </c>
      <c r="K2" s="364"/>
      <c r="L2" s="180"/>
      <c r="M2" s="181"/>
      <c r="O2" s="59"/>
      <c r="P2" s="182"/>
      <c r="R2" s="59"/>
      <c r="S2" s="59"/>
      <c r="T2" s="128"/>
      <c r="U2" s="59"/>
      <c r="V2" s="139"/>
      <c r="W2" s="208"/>
    </row>
    <row r="3" spans="1:24" ht="25.5" customHeight="1" x14ac:dyDescent="0.25">
      <c r="B3" s="369" t="s">
        <v>94</v>
      </c>
      <c r="C3" s="370"/>
      <c r="D3" s="371"/>
      <c r="E3" s="206" t="s">
        <v>85</v>
      </c>
      <c r="F3" s="207"/>
      <c r="G3" s="374"/>
      <c r="H3" s="375"/>
      <c r="I3" s="375"/>
      <c r="J3" s="375"/>
      <c r="K3" s="378"/>
      <c r="L3" s="379"/>
      <c r="M3" s="380" t="s">
        <v>86</v>
      </c>
      <c r="N3" s="381"/>
      <c r="O3" s="384" t="s">
        <v>85</v>
      </c>
      <c r="P3" s="384"/>
      <c r="Q3" s="211"/>
      <c r="R3" s="209"/>
      <c r="S3" s="210"/>
      <c r="T3" s="209"/>
      <c r="U3" s="210"/>
      <c r="V3" s="209"/>
      <c r="W3" s="210"/>
      <c r="X3" s="209"/>
    </row>
    <row r="4" spans="1:24" ht="12" x14ac:dyDescent="0.25">
      <c r="B4" s="372"/>
      <c r="C4" s="373"/>
      <c r="D4" s="373"/>
      <c r="E4" s="387">
        <f>SUM(O6:O13)</f>
        <v>719</v>
      </c>
      <c r="F4" s="388"/>
      <c r="G4" s="376"/>
      <c r="H4" s="377"/>
      <c r="I4" s="377"/>
      <c r="J4" s="377"/>
      <c r="K4" s="389"/>
      <c r="L4" s="390"/>
      <c r="M4" s="382"/>
      <c r="N4" s="383"/>
      <c r="O4" s="383">
        <f>MAX(C6:C39)</f>
        <v>18</v>
      </c>
      <c r="P4" s="391"/>
      <c r="Q4" s="211"/>
      <c r="R4" s="209"/>
      <c r="S4" s="210"/>
      <c r="T4" s="209"/>
      <c r="U4" s="210"/>
      <c r="V4" s="209"/>
      <c r="W4" s="210"/>
      <c r="X4" s="209"/>
    </row>
    <row r="5" spans="1:24" s="50" customFormat="1" ht="25.5" customHeight="1" x14ac:dyDescent="0.25">
      <c r="A5" s="183"/>
      <c r="B5" s="184" t="s">
        <v>0</v>
      </c>
      <c r="C5" s="185" t="s">
        <v>2</v>
      </c>
      <c r="D5" s="185" t="s">
        <v>3</v>
      </c>
      <c r="E5" s="185" t="s">
        <v>4</v>
      </c>
      <c r="F5" s="185" t="s">
        <v>21</v>
      </c>
      <c r="G5" s="185" t="s">
        <v>5</v>
      </c>
      <c r="H5" s="185" t="s">
        <v>6</v>
      </c>
      <c r="I5" s="185" t="s">
        <v>7</v>
      </c>
      <c r="J5" s="185" t="s">
        <v>8</v>
      </c>
      <c r="K5" s="185" t="s">
        <v>19</v>
      </c>
      <c r="L5" s="185" t="s">
        <v>25</v>
      </c>
      <c r="M5" s="186" t="s">
        <v>17</v>
      </c>
      <c r="N5" s="187" t="s">
        <v>9</v>
      </c>
      <c r="O5" s="188" t="s">
        <v>87</v>
      </c>
      <c r="P5" s="189" t="s">
        <v>88</v>
      </c>
      <c r="Q5" s="190" t="s">
        <v>89</v>
      </c>
      <c r="R5" s="191"/>
      <c r="S5" s="128"/>
      <c r="T5" s="191"/>
      <c r="U5" s="128"/>
    </row>
    <row r="6" spans="1:24" ht="14.4" x14ac:dyDescent="0.3">
      <c r="A6" s="192">
        <v>1</v>
      </c>
      <c r="B6" s="193">
        <v>30</v>
      </c>
      <c r="C6" s="194">
        <v>18</v>
      </c>
      <c r="D6" s="194">
        <v>9</v>
      </c>
      <c r="E6" s="194">
        <v>6</v>
      </c>
      <c r="F6" s="194">
        <v>9</v>
      </c>
      <c r="G6" s="194">
        <v>12</v>
      </c>
      <c r="H6" s="194">
        <v>13</v>
      </c>
      <c r="I6" s="194">
        <v>9</v>
      </c>
      <c r="J6" s="194">
        <v>9</v>
      </c>
      <c r="K6" s="194">
        <v>10</v>
      </c>
      <c r="L6" s="194">
        <v>10</v>
      </c>
      <c r="M6" s="194">
        <v>3</v>
      </c>
      <c r="N6" s="195"/>
      <c r="O6" s="196">
        <f t="shared" ref="O6:O13" si="0">IF(B6="","",SUM(C6:M6)-(N6))</f>
        <v>108</v>
      </c>
      <c r="P6" s="197" t="s">
        <v>40</v>
      </c>
      <c r="Q6" s="198">
        <f t="shared" ref="Q6:Q39" si="1">SUM(C6:E6)</f>
        <v>33</v>
      </c>
    </row>
    <row r="7" spans="1:24" ht="15.6" x14ac:dyDescent="0.3">
      <c r="A7" s="192">
        <v>2</v>
      </c>
      <c r="B7" s="199">
        <v>6</v>
      </c>
      <c r="C7" s="200">
        <v>16</v>
      </c>
      <c r="D7" s="200">
        <v>9</v>
      </c>
      <c r="E7" s="200">
        <v>6</v>
      </c>
      <c r="F7" s="200">
        <v>9</v>
      </c>
      <c r="G7" s="200">
        <v>12</v>
      </c>
      <c r="H7" s="200">
        <v>12</v>
      </c>
      <c r="I7" s="200">
        <v>9</v>
      </c>
      <c r="J7" s="200">
        <v>9</v>
      </c>
      <c r="K7" s="200">
        <v>9</v>
      </c>
      <c r="L7" s="200">
        <v>10</v>
      </c>
      <c r="M7" s="200">
        <v>3</v>
      </c>
      <c r="N7" s="200"/>
      <c r="O7" s="196">
        <f t="shared" si="0"/>
        <v>104</v>
      </c>
      <c r="P7" s="197" t="s">
        <v>40</v>
      </c>
      <c r="Q7" s="198">
        <f t="shared" si="1"/>
        <v>31</v>
      </c>
      <c r="S7" s="385" t="s">
        <v>90</v>
      </c>
      <c r="T7" s="386"/>
      <c r="U7" s="201" t="s">
        <v>91</v>
      </c>
      <c r="V7" s="202"/>
    </row>
    <row r="8" spans="1:24" ht="15.6" x14ac:dyDescent="0.3">
      <c r="A8" s="192">
        <v>3</v>
      </c>
      <c r="B8" s="193">
        <v>10</v>
      </c>
      <c r="C8" s="194">
        <v>14</v>
      </c>
      <c r="D8" s="194">
        <v>9</v>
      </c>
      <c r="E8" s="194">
        <v>6</v>
      </c>
      <c r="F8" s="194">
        <v>9</v>
      </c>
      <c r="G8" s="194">
        <v>10</v>
      </c>
      <c r="H8" s="194">
        <v>12</v>
      </c>
      <c r="I8" s="194">
        <v>9</v>
      </c>
      <c r="J8" s="194">
        <v>10</v>
      </c>
      <c r="K8" s="194">
        <v>9</v>
      </c>
      <c r="L8" s="194">
        <v>9</v>
      </c>
      <c r="M8" s="194">
        <v>3</v>
      </c>
      <c r="N8" s="195"/>
      <c r="O8" s="196">
        <f t="shared" si="0"/>
        <v>100</v>
      </c>
      <c r="P8" s="197" t="s">
        <v>96</v>
      </c>
      <c r="Q8" s="198">
        <f t="shared" si="1"/>
        <v>29</v>
      </c>
      <c r="S8" s="385" t="s">
        <v>92</v>
      </c>
      <c r="T8" s="386"/>
      <c r="U8" s="201" t="s">
        <v>91</v>
      </c>
      <c r="V8" s="203"/>
    </row>
    <row r="9" spans="1:24" ht="15.6" x14ac:dyDescent="0.3">
      <c r="A9" s="192">
        <v>4</v>
      </c>
      <c r="B9" s="199">
        <v>21</v>
      </c>
      <c r="C9" s="200">
        <v>13</v>
      </c>
      <c r="D9" s="200"/>
      <c r="E9" s="200">
        <v>6</v>
      </c>
      <c r="F9" s="200">
        <v>9</v>
      </c>
      <c r="G9" s="200">
        <v>13</v>
      </c>
      <c r="H9" s="200">
        <v>12</v>
      </c>
      <c r="I9" s="200">
        <v>9</v>
      </c>
      <c r="J9" s="200">
        <v>9</v>
      </c>
      <c r="K9" s="200">
        <v>9</v>
      </c>
      <c r="L9" s="200">
        <v>10</v>
      </c>
      <c r="M9" s="200"/>
      <c r="N9" s="200"/>
      <c r="O9" s="196">
        <f t="shared" si="0"/>
        <v>90</v>
      </c>
      <c r="P9" s="197" t="s">
        <v>40</v>
      </c>
      <c r="Q9" s="198">
        <f t="shared" si="1"/>
        <v>19</v>
      </c>
      <c r="S9" s="385" t="s">
        <v>93</v>
      </c>
      <c r="T9" s="386"/>
      <c r="U9" s="201" t="s">
        <v>91</v>
      </c>
      <c r="V9" s="203"/>
    </row>
    <row r="10" spans="1:24" ht="15.6" x14ac:dyDescent="0.3">
      <c r="A10" s="192">
        <v>5</v>
      </c>
      <c r="B10" s="199">
        <v>8</v>
      </c>
      <c r="C10" s="200">
        <v>18</v>
      </c>
      <c r="D10" s="200">
        <v>10</v>
      </c>
      <c r="E10" s="200"/>
      <c r="F10" s="200">
        <v>9</v>
      </c>
      <c r="G10" s="200"/>
      <c r="H10" s="200">
        <v>13</v>
      </c>
      <c r="I10" s="200">
        <v>9</v>
      </c>
      <c r="J10" s="200">
        <v>9</v>
      </c>
      <c r="K10" s="200">
        <v>9</v>
      </c>
      <c r="L10" s="200">
        <v>10</v>
      </c>
      <c r="M10" s="200"/>
      <c r="N10" s="200"/>
      <c r="O10" s="196">
        <f t="shared" si="0"/>
        <v>87</v>
      </c>
      <c r="P10" s="197" t="s">
        <v>97</v>
      </c>
      <c r="Q10" s="198">
        <f t="shared" si="1"/>
        <v>28</v>
      </c>
      <c r="U10" s="212"/>
      <c r="V10" s="213"/>
    </row>
    <row r="11" spans="1:24" ht="15.6" x14ac:dyDescent="0.3">
      <c r="A11" s="192">
        <v>6</v>
      </c>
      <c r="B11" s="199">
        <v>28</v>
      </c>
      <c r="C11" s="200">
        <v>17</v>
      </c>
      <c r="D11" s="200">
        <v>10</v>
      </c>
      <c r="E11" s="200"/>
      <c r="F11" s="200">
        <v>9</v>
      </c>
      <c r="G11" s="200"/>
      <c r="H11" s="200">
        <v>13</v>
      </c>
      <c r="I11" s="200">
        <v>9</v>
      </c>
      <c r="J11" s="200">
        <v>9</v>
      </c>
      <c r="K11" s="200">
        <v>9</v>
      </c>
      <c r="L11" s="200">
        <v>10</v>
      </c>
      <c r="M11" s="200"/>
      <c r="N11" s="200"/>
      <c r="O11" s="196">
        <f t="shared" si="0"/>
        <v>86</v>
      </c>
      <c r="P11" s="197" t="s">
        <v>97</v>
      </c>
      <c r="Q11" s="198">
        <f t="shared" si="1"/>
        <v>27</v>
      </c>
      <c r="S11" s="49"/>
      <c r="T11" s="49"/>
      <c r="U11" s="214"/>
      <c r="V11" s="131"/>
    </row>
    <row r="12" spans="1:24" ht="14.4" x14ac:dyDescent="0.3">
      <c r="A12" s="192">
        <v>7</v>
      </c>
      <c r="B12" s="199">
        <v>3</v>
      </c>
      <c r="C12" s="200"/>
      <c r="D12" s="200"/>
      <c r="E12" s="200">
        <v>6</v>
      </c>
      <c r="F12" s="200">
        <v>9</v>
      </c>
      <c r="G12" s="200">
        <v>11</v>
      </c>
      <c r="H12" s="200">
        <v>12</v>
      </c>
      <c r="I12" s="200">
        <v>9</v>
      </c>
      <c r="J12" s="200">
        <v>9</v>
      </c>
      <c r="K12" s="200">
        <v>9</v>
      </c>
      <c r="L12" s="200">
        <v>10</v>
      </c>
      <c r="M12" s="200"/>
      <c r="N12" s="204"/>
      <c r="O12" s="196">
        <f t="shared" si="0"/>
        <v>75</v>
      </c>
      <c r="P12" s="197" t="s">
        <v>40</v>
      </c>
      <c r="Q12" s="198">
        <f t="shared" si="1"/>
        <v>6</v>
      </c>
    </row>
    <row r="13" spans="1:24" ht="14.4" x14ac:dyDescent="0.3">
      <c r="A13" s="192">
        <v>8</v>
      </c>
      <c r="B13" s="193">
        <v>29</v>
      </c>
      <c r="C13" s="194">
        <v>12</v>
      </c>
      <c r="D13" s="194"/>
      <c r="E13" s="194"/>
      <c r="F13" s="194">
        <v>9</v>
      </c>
      <c r="G13" s="194"/>
      <c r="H13" s="194">
        <v>12</v>
      </c>
      <c r="I13" s="194">
        <v>9</v>
      </c>
      <c r="J13" s="194">
        <v>9</v>
      </c>
      <c r="K13" s="194">
        <v>9</v>
      </c>
      <c r="L13" s="194">
        <v>9</v>
      </c>
      <c r="M13" s="194"/>
      <c r="N13" s="195"/>
      <c r="O13" s="196">
        <f t="shared" si="0"/>
        <v>69</v>
      </c>
      <c r="P13" s="197" t="s">
        <v>96</v>
      </c>
      <c r="Q13" s="198">
        <f t="shared" si="1"/>
        <v>12</v>
      </c>
    </row>
    <row r="14" spans="1:24" ht="14.4" x14ac:dyDescent="0.3">
      <c r="A14" s="192">
        <v>9</v>
      </c>
      <c r="B14" s="199"/>
      <c r="C14" s="194"/>
      <c r="D14" s="194"/>
      <c r="E14" s="194"/>
      <c r="F14" s="194"/>
      <c r="G14" s="194"/>
      <c r="H14" s="194"/>
      <c r="I14" s="194"/>
      <c r="J14" s="194"/>
      <c r="K14" s="194"/>
      <c r="L14" s="194"/>
      <c r="M14" s="194"/>
      <c r="N14" s="195"/>
      <c r="O14" s="196" t="str">
        <f t="shared" ref="O14:O21" si="2">IF(B14="","",SUM(C14:M14)-(N14))</f>
        <v/>
      </c>
      <c r="P14" s="205"/>
      <c r="Q14" s="198">
        <f t="shared" si="1"/>
        <v>0</v>
      </c>
    </row>
    <row r="15" spans="1:24" ht="14.4" x14ac:dyDescent="0.3">
      <c r="A15" s="192">
        <v>10</v>
      </c>
      <c r="B15" s="199"/>
      <c r="C15" s="194"/>
      <c r="D15" s="194"/>
      <c r="E15" s="194"/>
      <c r="F15" s="194"/>
      <c r="G15" s="194"/>
      <c r="H15" s="194"/>
      <c r="I15" s="194"/>
      <c r="J15" s="194"/>
      <c r="K15" s="194"/>
      <c r="L15" s="194"/>
      <c r="M15" s="194"/>
      <c r="N15" s="195"/>
      <c r="O15" s="196" t="str">
        <f t="shared" si="2"/>
        <v/>
      </c>
      <c r="P15" s="205"/>
      <c r="Q15" s="198">
        <f t="shared" si="1"/>
        <v>0</v>
      </c>
    </row>
    <row r="16" spans="1:24" ht="14.4" x14ac:dyDescent="0.3">
      <c r="A16" s="192">
        <v>11</v>
      </c>
      <c r="B16" s="199"/>
      <c r="C16" s="194"/>
      <c r="D16" s="194"/>
      <c r="E16" s="194"/>
      <c r="F16" s="194"/>
      <c r="G16" s="194"/>
      <c r="H16" s="194"/>
      <c r="I16" s="194"/>
      <c r="J16" s="194"/>
      <c r="K16" s="194"/>
      <c r="L16" s="194"/>
      <c r="M16" s="194"/>
      <c r="N16" s="195"/>
      <c r="O16" s="196" t="str">
        <f t="shared" si="2"/>
        <v/>
      </c>
      <c r="P16" s="197"/>
      <c r="Q16" s="198">
        <f t="shared" si="1"/>
        <v>0</v>
      </c>
    </row>
    <row r="17" spans="1:19" ht="14.4" x14ac:dyDescent="0.3">
      <c r="A17" s="192">
        <v>12</v>
      </c>
      <c r="B17" s="199"/>
      <c r="C17" s="200"/>
      <c r="D17" s="200"/>
      <c r="E17" s="200"/>
      <c r="F17" s="200"/>
      <c r="G17" s="200"/>
      <c r="H17" s="200"/>
      <c r="I17" s="200"/>
      <c r="J17" s="200"/>
      <c r="K17" s="200"/>
      <c r="L17" s="200"/>
      <c r="M17" s="200"/>
      <c r="N17" s="200"/>
      <c r="O17" s="196" t="str">
        <f t="shared" si="2"/>
        <v/>
      </c>
      <c r="P17" s="197"/>
      <c r="Q17" s="198">
        <f t="shared" si="1"/>
        <v>0</v>
      </c>
    </row>
    <row r="18" spans="1:19" ht="14.4" x14ac:dyDescent="0.3">
      <c r="A18" s="192">
        <v>13</v>
      </c>
      <c r="B18" s="193"/>
      <c r="C18" s="194"/>
      <c r="D18" s="194"/>
      <c r="E18" s="194"/>
      <c r="F18" s="194"/>
      <c r="G18" s="194"/>
      <c r="H18" s="194"/>
      <c r="I18" s="194"/>
      <c r="J18" s="194"/>
      <c r="K18" s="194"/>
      <c r="L18" s="194"/>
      <c r="M18" s="194"/>
      <c r="N18" s="195"/>
      <c r="O18" s="196" t="str">
        <f t="shared" si="2"/>
        <v/>
      </c>
      <c r="P18" s="197"/>
      <c r="Q18" s="198">
        <f t="shared" si="1"/>
        <v>0</v>
      </c>
    </row>
    <row r="19" spans="1:19" ht="14.4" x14ac:dyDescent="0.3">
      <c r="A19" s="192">
        <v>14</v>
      </c>
      <c r="B19" s="199"/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196" t="str">
        <f t="shared" si="2"/>
        <v/>
      </c>
      <c r="P19" s="197"/>
      <c r="Q19" s="198">
        <f t="shared" si="1"/>
        <v>0</v>
      </c>
    </row>
    <row r="20" spans="1:19" ht="14.4" x14ac:dyDescent="0.3">
      <c r="A20" s="192">
        <v>15</v>
      </c>
      <c r="B20" s="199"/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196" t="str">
        <f t="shared" si="2"/>
        <v/>
      </c>
      <c r="P20" s="205"/>
      <c r="Q20" s="198">
        <f t="shared" si="1"/>
        <v>0</v>
      </c>
    </row>
    <row r="21" spans="1:19" ht="14.4" x14ac:dyDescent="0.3">
      <c r="A21" s="192">
        <v>16</v>
      </c>
      <c r="B21" s="199"/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  <c r="N21" s="195"/>
      <c r="O21" s="196" t="str">
        <f t="shared" si="2"/>
        <v/>
      </c>
      <c r="P21" s="205"/>
      <c r="Q21" s="198">
        <f t="shared" si="1"/>
        <v>0</v>
      </c>
    </row>
    <row r="22" spans="1:19" ht="14.4" x14ac:dyDescent="0.3">
      <c r="A22" s="192"/>
      <c r="B22" s="199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196" t="str">
        <f t="shared" ref="O22:O45" si="3">IF(B22="","",SUM(C22:M22)-(N22))</f>
        <v/>
      </c>
      <c r="P22" s="205"/>
      <c r="Q22" s="198">
        <f t="shared" si="1"/>
        <v>0</v>
      </c>
    </row>
    <row r="23" spans="1:19" ht="14.4" x14ac:dyDescent="0.3">
      <c r="A23" s="192"/>
      <c r="B23" s="199"/>
      <c r="C23" s="200"/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0"/>
      <c r="O23" s="196" t="str">
        <f t="shared" si="3"/>
        <v/>
      </c>
      <c r="P23" s="197"/>
      <c r="Q23" s="198">
        <f t="shared" si="1"/>
        <v>0</v>
      </c>
    </row>
    <row r="24" spans="1:19" ht="14.4" x14ac:dyDescent="0.3">
      <c r="A24" s="192"/>
      <c r="B24" s="199"/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196" t="str">
        <f t="shared" si="3"/>
        <v/>
      </c>
      <c r="P24" s="197"/>
      <c r="Q24" s="198">
        <f t="shared" si="1"/>
        <v>0</v>
      </c>
    </row>
    <row r="25" spans="1:19" ht="14.4" x14ac:dyDescent="0.3">
      <c r="A25" s="192"/>
      <c r="B25" s="199"/>
      <c r="C25" s="194"/>
      <c r="D25" s="194"/>
      <c r="E25" s="194"/>
      <c r="F25" s="194"/>
      <c r="G25" s="194"/>
      <c r="H25" s="194"/>
      <c r="I25" s="194"/>
      <c r="J25" s="194"/>
      <c r="K25" s="194"/>
      <c r="L25" s="194"/>
      <c r="M25" s="194"/>
      <c r="N25" s="195"/>
      <c r="O25" s="196" t="str">
        <f t="shared" si="3"/>
        <v/>
      </c>
      <c r="P25" s="197"/>
      <c r="Q25" s="198">
        <f t="shared" si="1"/>
        <v>0</v>
      </c>
    </row>
    <row r="26" spans="1:19" ht="14.4" x14ac:dyDescent="0.3">
      <c r="A26" s="192"/>
      <c r="B26" s="199"/>
      <c r="C26" s="194"/>
      <c r="D26" s="194"/>
      <c r="E26" s="194"/>
      <c r="F26" s="194"/>
      <c r="G26" s="194"/>
      <c r="H26" s="194"/>
      <c r="I26" s="194"/>
      <c r="J26" s="194"/>
      <c r="K26" s="194"/>
      <c r="L26" s="194"/>
      <c r="M26" s="194"/>
      <c r="N26" s="195"/>
      <c r="O26" s="196" t="str">
        <f t="shared" si="3"/>
        <v/>
      </c>
      <c r="P26" s="205"/>
      <c r="Q26" s="198">
        <f t="shared" si="1"/>
        <v>0</v>
      </c>
    </row>
    <row r="27" spans="1:19" ht="14.4" x14ac:dyDescent="0.3">
      <c r="A27" s="192"/>
      <c r="B27" s="199"/>
      <c r="C27" s="194"/>
      <c r="D27" s="194"/>
      <c r="E27" s="194"/>
      <c r="F27" s="194"/>
      <c r="G27" s="194"/>
      <c r="H27" s="194"/>
      <c r="I27" s="194"/>
      <c r="J27" s="194"/>
      <c r="K27" s="194"/>
      <c r="L27" s="194"/>
      <c r="M27" s="194"/>
      <c r="N27" s="195"/>
      <c r="O27" s="196" t="str">
        <f t="shared" si="3"/>
        <v/>
      </c>
      <c r="P27" s="205"/>
      <c r="Q27" s="198">
        <f t="shared" si="1"/>
        <v>0</v>
      </c>
    </row>
    <row r="28" spans="1:19" ht="14.4" x14ac:dyDescent="0.3">
      <c r="A28" s="192"/>
      <c r="B28" s="199"/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196" t="str">
        <f t="shared" si="3"/>
        <v/>
      </c>
      <c r="P28" s="205"/>
      <c r="Q28" s="198">
        <f t="shared" si="1"/>
        <v>0</v>
      </c>
    </row>
    <row r="29" spans="1:19" ht="14.4" x14ac:dyDescent="0.3">
      <c r="A29" s="192"/>
      <c r="B29" s="199"/>
      <c r="C29" s="200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196" t="str">
        <f t="shared" si="3"/>
        <v/>
      </c>
      <c r="P29" s="205"/>
      <c r="Q29" s="198">
        <f t="shared" si="1"/>
        <v>0</v>
      </c>
    </row>
    <row r="30" spans="1:19" ht="14.4" x14ac:dyDescent="0.3">
      <c r="A30" s="192"/>
      <c r="B30" s="199"/>
      <c r="C30" s="194"/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5"/>
      <c r="O30" s="196" t="str">
        <f t="shared" si="3"/>
        <v/>
      </c>
      <c r="P30" s="205"/>
      <c r="Q30" s="198">
        <f t="shared" si="1"/>
        <v>0</v>
      </c>
      <c r="R30" s="128"/>
      <c r="S30" s="128"/>
    </row>
    <row r="31" spans="1:19" ht="14.4" x14ac:dyDescent="0.3">
      <c r="A31" s="192"/>
      <c r="B31" s="199"/>
      <c r="C31" s="194"/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95"/>
      <c r="O31" s="196" t="str">
        <f t="shared" si="3"/>
        <v/>
      </c>
      <c r="P31" s="205"/>
      <c r="Q31" s="198">
        <f t="shared" si="1"/>
        <v>0</v>
      </c>
    </row>
    <row r="32" spans="1:19" ht="14.4" x14ac:dyDescent="0.3">
      <c r="A32" s="192"/>
      <c r="B32" s="199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196" t="str">
        <f t="shared" si="3"/>
        <v/>
      </c>
      <c r="P32" s="205"/>
      <c r="Q32" s="198">
        <f t="shared" si="1"/>
        <v>0</v>
      </c>
    </row>
    <row r="33" spans="1:17" ht="14.4" x14ac:dyDescent="0.3">
      <c r="A33" s="192"/>
      <c r="B33" s="199"/>
      <c r="C33" s="194"/>
      <c r="D33" s="194"/>
      <c r="E33" s="194"/>
      <c r="F33" s="194"/>
      <c r="G33" s="194"/>
      <c r="H33" s="194"/>
      <c r="I33" s="194"/>
      <c r="J33" s="194"/>
      <c r="K33" s="194"/>
      <c r="L33" s="194"/>
      <c r="M33" s="194"/>
      <c r="N33" s="195"/>
      <c r="O33" s="196" t="str">
        <f t="shared" si="3"/>
        <v/>
      </c>
      <c r="P33" s="205"/>
      <c r="Q33" s="198">
        <f t="shared" si="1"/>
        <v>0</v>
      </c>
    </row>
    <row r="34" spans="1:17" ht="14.4" x14ac:dyDescent="0.3">
      <c r="A34" s="192"/>
      <c r="B34" s="199"/>
      <c r="C34" s="200"/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/>
      <c r="O34" s="196" t="str">
        <f t="shared" si="3"/>
        <v/>
      </c>
      <c r="P34" s="205"/>
      <c r="Q34" s="198">
        <f t="shared" si="1"/>
        <v>0</v>
      </c>
    </row>
    <row r="35" spans="1:17" ht="14.4" x14ac:dyDescent="0.3">
      <c r="A35" s="192"/>
      <c r="B35" s="199"/>
      <c r="C35" s="200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196" t="str">
        <f t="shared" si="3"/>
        <v/>
      </c>
      <c r="P35" s="205"/>
      <c r="Q35" s="198">
        <f t="shared" si="1"/>
        <v>0</v>
      </c>
    </row>
    <row r="36" spans="1:17" ht="14.4" x14ac:dyDescent="0.3">
      <c r="A36" s="192"/>
      <c r="B36" s="199"/>
      <c r="C36" s="194"/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5"/>
      <c r="O36" s="196" t="str">
        <f t="shared" si="3"/>
        <v/>
      </c>
      <c r="P36" s="205"/>
      <c r="Q36" s="198">
        <f t="shared" si="1"/>
        <v>0</v>
      </c>
    </row>
    <row r="37" spans="1:17" ht="14.4" x14ac:dyDescent="0.3">
      <c r="A37" s="192"/>
      <c r="B37" s="199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196" t="str">
        <f t="shared" si="3"/>
        <v/>
      </c>
      <c r="P37" s="205"/>
      <c r="Q37" s="198">
        <f t="shared" si="1"/>
        <v>0</v>
      </c>
    </row>
    <row r="38" spans="1:17" ht="14.4" x14ac:dyDescent="0.3">
      <c r="A38" s="192"/>
      <c r="B38" s="199"/>
      <c r="C38" s="200"/>
      <c r="D38" s="200"/>
      <c r="E38" s="200"/>
      <c r="F38" s="200"/>
      <c r="G38" s="200"/>
      <c r="H38" s="200"/>
      <c r="I38" s="200"/>
      <c r="J38" s="200"/>
      <c r="K38" s="200"/>
      <c r="L38" s="200"/>
      <c r="M38" s="200"/>
      <c r="N38" s="200"/>
      <c r="O38" s="196" t="str">
        <f t="shared" si="3"/>
        <v/>
      </c>
      <c r="P38" s="205"/>
      <c r="Q38" s="198">
        <f t="shared" si="1"/>
        <v>0</v>
      </c>
    </row>
    <row r="39" spans="1:17" ht="14.4" x14ac:dyDescent="0.3">
      <c r="A39" s="192"/>
      <c r="B39" s="199"/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196" t="str">
        <f t="shared" si="3"/>
        <v/>
      </c>
      <c r="P39" s="205"/>
      <c r="Q39" s="198">
        <f t="shared" si="1"/>
        <v>0</v>
      </c>
    </row>
    <row r="40" spans="1:17" x14ac:dyDescent="0.3">
      <c r="A40" s="59"/>
      <c r="O40" s="196" t="str">
        <f t="shared" si="3"/>
        <v/>
      </c>
    </row>
    <row r="41" spans="1:17" x14ac:dyDescent="0.3">
      <c r="A41" s="59"/>
      <c r="O41" s="196" t="str">
        <f t="shared" si="3"/>
        <v/>
      </c>
    </row>
    <row r="42" spans="1:17" x14ac:dyDescent="0.3">
      <c r="A42" s="59"/>
      <c r="O42" s="196" t="str">
        <f t="shared" si="3"/>
        <v/>
      </c>
    </row>
    <row r="43" spans="1:17" x14ac:dyDescent="0.3">
      <c r="A43" s="59"/>
      <c r="O43" s="196" t="str">
        <f t="shared" si="3"/>
        <v/>
      </c>
    </row>
    <row r="44" spans="1:17" x14ac:dyDescent="0.3">
      <c r="A44" s="59"/>
      <c r="O44" s="196" t="str">
        <f t="shared" si="3"/>
        <v/>
      </c>
    </row>
    <row r="45" spans="1:17" x14ac:dyDescent="0.3">
      <c r="A45" s="59"/>
      <c r="O45" s="196" t="str">
        <f t="shared" si="3"/>
        <v/>
      </c>
    </row>
  </sheetData>
  <sortState xmlns:xlrd2="http://schemas.microsoft.com/office/spreadsheetml/2017/richdata2" ref="B6:P13">
    <sortCondition descending="1" ref="O6:O13"/>
  </sortState>
  <mergeCells count="17">
    <mergeCell ref="S7:T7"/>
    <mergeCell ref="S8:T8"/>
    <mergeCell ref="S9:T9"/>
    <mergeCell ref="B3:D4"/>
    <mergeCell ref="G3:J4"/>
    <mergeCell ref="K3:L3"/>
    <mergeCell ref="M3:N4"/>
    <mergeCell ref="O3:P3"/>
    <mergeCell ref="E4:F4"/>
    <mergeCell ref="K4:L4"/>
    <mergeCell ref="O4:P4"/>
    <mergeCell ref="B1:C1"/>
    <mergeCell ref="D1:K1"/>
    <mergeCell ref="B2:C2"/>
    <mergeCell ref="D2:F2"/>
    <mergeCell ref="G2:I2"/>
    <mergeCell ref="J2:K2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BA362-CB4B-486A-A62D-194F127E365E}">
  <dimension ref="A1:X45"/>
  <sheetViews>
    <sheetView workbookViewId="0">
      <selection sqref="A1:Q22"/>
    </sheetView>
  </sheetViews>
  <sheetFormatPr defaultColWidth="9.109375" defaultRowHeight="13.8" x14ac:dyDescent="0.3"/>
  <cols>
    <col min="1" max="1" width="3.33203125" style="1" customWidth="1"/>
    <col min="2" max="2" width="7.109375" style="79" customWidth="1"/>
    <col min="3" max="13" width="4.33203125" style="59" customWidth="1"/>
    <col min="14" max="14" width="4.88671875" style="59" customWidth="1"/>
    <col min="15" max="15" width="5.44140625" style="1" customWidth="1"/>
    <col min="16" max="16" width="10.33203125" style="80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2.109375" style="1" customWidth="1"/>
    <col min="21" max="16384" width="9.109375" style="1"/>
  </cols>
  <sheetData>
    <row r="1" spans="1:24" ht="15.6" x14ac:dyDescent="0.3">
      <c r="B1" s="358" t="s">
        <v>32</v>
      </c>
      <c r="C1" s="359"/>
      <c r="D1" s="360" t="s">
        <v>75</v>
      </c>
      <c r="E1" s="360"/>
      <c r="F1" s="360"/>
      <c r="G1" s="360"/>
      <c r="H1" s="360"/>
      <c r="I1" s="361"/>
      <c r="J1" s="361"/>
      <c r="K1" s="362"/>
      <c r="R1" s="59"/>
      <c r="S1" s="59"/>
      <c r="T1" s="128"/>
      <c r="U1" s="59"/>
      <c r="V1" s="139"/>
      <c r="W1" s="208"/>
    </row>
    <row r="2" spans="1:24" ht="15.6" x14ac:dyDescent="0.3">
      <c r="B2" s="363"/>
      <c r="C2" s="364"/>
      <c r="D2" s="360" t="s">
        <v>76</v>
      </c>
      <c r="E2" s="360"/>
      <c r="F2" s="365"/>
      <c r="G2" s="366" t="s">
        <v>83</v>
      </c>
      <c r="H2" s="367"/>
      <c r="I2" s="367"/>
      <c r="J2" s="368" t="s">
        <v>84</v>
      </c>
      <c r="K2" s="364"/>
      <c r="L2" s="180"/>
      <c r="M2" s="181"/>
      <c r="O2" s="59"/>
      <c r="P2" s="182"/>
      <c r="R2" s="59"/>
      <c r="S2" s="59"/>
      <c r="T2" s="128"/>
      <c r="U2" s="59"/>
      <c r="V2" s="139"/>
      <c r="W2" s="208"/>
    </row>
    <row r="3" spans="1:24" ht="25.5" customHeight="1" x14ac:dyDescent="0.25">
      <c r="B3" s="369" t="s">
        <v>94</v>
      </c>
      <c r="C3" s="370"/>
      <c r="D3" s="371"/>
      <c r="E3" s="206" t="s">
        <v>85</v>
      </c>
      <c r="F3" s="207"/>
      <c r="G3" s="374" t="s">
        <v>95</v>
      </c>
      <c r="H3" s="375"/>
      <c r="I3" s="375"/>
      <c r="J3" s="375"/>
      <c r="K3" s="378" t="s">
        <v>85</v>
      </c>
      <c r="L3" s="379"/>
      <c r="M3" s="380" t="s">
        <v>86</v>
      </c>
      <c r="N3" s="381"/>
      <c r="O3" s="384" t="s">
        <v>85</v>
      </c>
      <c r="P3" s="384"/>
      <c r="Q3" s="211"/>
      <c r="R3" s="209"/>
      <c r="S3" s="210"/>
      <c r="T3" s="209"/>
      <c r="U3" s="210"/>
      <c r="V3" s="209"/>
      <c r="W3" s="210"/>
      <c r="X3" s="209"/>
    </row>
    <row r="4" spans="1:24" ht="12" x14ac:dyDescent="0.25">
      <c r="B4" s="372"/>
      <c r="C4" s="373"/>
      <c r="D4" s="373"/>
      <c r="E4" s="387">
        <f>SUM(O6:O17)</f>
        <v>1093</v>
      </c>
      <c r="F4" s="388"/>
      <c r="G4" s="376"/>
      <c r="H4" s="377"/>
      <c r="I4" s="377"/>
      <c r="J4" s="377"/>
      <c r="K4" s="389">
        <f>SUM(Q6:Q11,Q14,Q12)</f>
        <v>230</v>
      </c>
      <c r="L4" s="390"/>
      <c r="M4" s="382"/>
      <c r="N4" s="383"/>
      <c r="O4" s="383">
        <f>MAX(C6:C39)</f>
        <v>18</v>
      </c>
      <c r="P4" s="391"/>
      <c r="Q4" s="211"/>
      <c r="R4" s="209"/>
      <c r="S4" s="210"/>
      <c r="T4" s="209"/>
      <c r="U4" s="210"/>
      <c r="V4" s="209"/>
      <c r="W4" s="210"/>
      <c r="X4" s="209"/>
    </row>
    <row r="5" spans="1:24" s="50" customFormat="1" ht="25.5" customHeight="1" x14ac:dyDescent="0.25">
      <c r="A5" s="183"/>
      <c r="B5" s="184" t="s">
        <v>0</v>
      </c>
      <c r="C5" s="185" t="s">
        <v>2</v>
      </c>
      <c r="D5" s="185" t="s">
        <v>3</v>
      </c>
      <c r="E5" s="185" t="s">
        <v>4</v>
      </c>
      <c r="F5" s="185" t="s">
        <v>21</v>
      </c>
      <c r="G5" s="185" t="s">
        <v>5</v>
      </c>
      <c r="H5" s="185" t="s">
        <v>6</v>
      </c>
      <c r="I5" s="185" t="s">
        <v>7</v>
      </c>
      <c r="J5" s="185" t="s">
        <v>8</v>
      </c>
      <c r="K5" s="185" t="s">
        <v>19</v>
      </c>
      <c r="L5" s="185" t="s">
        <v>25</v>
      </c>
      <c r="M5" s="186" t="s">
        <v>17</v>
      </c>
      <c r="N5" s="187" t="s">
        <v>9</v>
      </c>
      <c r="O5" s="188" t="s">
        <v>87</v>
      </c>
      <c r="P5" s="189" t="s">
        <v>88</v>
      </c>
      <c r="Q5" s="190" t="s">
        <v>89</v>
      </c>
      <c r="R5" s="191"/>
      <c r="S5" s="128"/>
      <c r="T5" s="191"/>
      <c r="U5" s="128"/>
    </row>
    <row r="6" spans="1:24" ht="14.4" x14ac:dyDescent="0.3">
      <c r="A6" s="192">
        <v>1</v>
      </c>
      <c r="B6" s="199">
        <v>1</v>
      </c>
      <c r="C6" s="200">
        <v>18</v>
      </c>
      <c r="D6" s="200">
        <v>14</v>
      </c>
      <c r="E6" s="200">
        <v>7</v>
      </c>
      <c r="F6" s="200">
        <v>9</v>
      </c>
      <c r="G6" s="200">
        <v>15</v>
      </c>
      <c r="H6" s="200">
        <v>15</v>
      </c>
      <c r="I6" s="200">
        <v>9</v>
      </c>
      <c r="J6" s="200">
        <v>9</v>
      </c>
      <c r="K6" s="200">
        <v>10</v>
      </c>
      <c r="L6" s="200">
        <v>12</v>
      </c>
      <c r="M6" s="200">
        <v>3</v>
      </c>
      <c r="N6" s="200"/>
      <c r="O6" s="196">
        <f t="shared" ref="O6:O21" si="0">IF(B6="","",SUM(C6:M6)-(N6))</f>
        <v>121</v>
      </c>
      <c r="P6" s="197" t="s">
        <v>136</v>
      </c>
      <c r="Q6" s="198">
        <f t="shared" ref="Q6:Q39" si="1">SUM(C6:E6)</f>
        <v>39</v>
      </c>
    </row>
    <row r="7" spans="1:24" ht="15.6" x14ac:dyDescent="0.3">
      <c r="A7" s="192">
        <v>2</v>
      </c>
      <c r="B7" s="199">
        <v>2</v>
      </c>
      <c r="C7" s="200">
        <v>18</v>
      </c>
      <c r="D7" s="200">
        <v>13</v>
      </c>
      <c r="E7" s="200">
        <v>8</v>
      </c>
      <c r="F7" s="200">
        <v>9</v>
      </c>
      <c r="G7" s="200">
        <v>15</v>
      </c>
      <c r="H7" s="200">
        <v>15</v>
      </c>
      <c r="I7" s="200">
        <v>9</v>
      </c>
      <c r="J7" s="200">
        <v>10</v>
      </c>
      <c r="K7" s="200">
        <v>10</v>
      </c>
      <c r="L7" s="200">
        <v>9</v>
      </c>
      <c r="M7" s="200">
        <v>3</v>
      </c>
      <c r="N7" s="200"/>
      <c r="O7" s="196">
        <f t="shared" si="0"/>
        <v>119</v>
      </c>
      <c r="P7" s="197" t="s">
        <v>136</v>
      </c>
      <c r="Q7" s="198">
        <f t="shared" si="1"/>
        <v>39</v>
      </c>
      <c r="S7" s="385" t="s">
        <v>90</v>
      </c>
      <c r="T7" s="386"/>
      <c r="U7" s="201" t="s">
        <v>91</v>
      </c>
      <c r="V7" s="202"/>
    </row>
    <row r="8" spans="1:24" ht="15.6" x14ac:dyDescent="0.3">
      <c r="A8" s="192">
        <v>3</v>
      </c>
      <c r="B8" s="199">
        <v>4</v>
      </c>
      <c r="C8" s="194">
        <v>18</v>
      </c>
      <c r="D8" s="194">
        <v>12</v>
      </c>
      <c r="E8" s="194">
        <v>8</v>
      </c>
      <c r="F8" s="194">
        <v>9</v>
      </c>
      <c r="G8" s="194">
        <v>15</v>
      </c>
      <c r="H8" s="194">
        <v>15</v>
      </c>
      <c r="I8" s="194">
        <v>9</v>
      </c>
      <c r="J8" s="194">
        <v>9</v>
      </c>
      <c r="K8" s="194">
        <v>10</v>
      </c>
      <c r="L8" s="194">
        <v>11</v>
      </c>
      <c r="M8" s="194">
        <v>3</v>
      </c>
      <c r="N8" s="195"/>
      <c r="O8" s="196">
        <f t="shared" si="0"/>
        <v>119</v>
      </c>
      <c r="P8" s="197" t="s">
        <v>136</v>
      </c>
      <c r="Q8" s="198">
        <f t="shared" si="1"/>
        <v>38</v>
      </c>
      <c r="S8" s="385" t="s">
        <v>92</v>
      </c>
      <c r="T8" s="386"/>
      <c r="U8" s="201" t="s">
        <v>91</v>
      </c>
      <c r="V8" s="203"/>
    </row>
    <row r="9" spans="1:24" ht="15.6" x14ac:dyDescent="0.3">
      <c r="A9" s="192">
        <v>4</v>
      </c>
      <c r="B9" s="193">
        <v>51</v>
      </c>
      <c r="C9" s="194">
        <v>14</v>
      </c>
      <c r="D9" s="194">
        <v>9</v>
      </c>
      <c r="E9" s="194"/>
      <c r="F9" s="194">
        <v>9</v>
      </c>
      <c r="G9" s="194">
        <v>10</v>
      </c>
      <c r="H9" s="194">
        <v>11</v>
      </c>
      <c r="I9" s="194">
        <v>9</v>
      </c>
      <c r="J9" s="194">
        <v>9</v>
      </c>
      <c r="K9" s="194">
        <v>9</v>
      </c>
      <c r="L9" s="194">
        <v>9</v>
      </c>
      <c r="M9" s="194"/>
      <c r="N9" s="195"/>
      <c r="O9" s="196">
        <f t="shared" si="0"/>
        <v>89</v>
      </c>
      <c r="P9" s="197" t="s">
        <v>100</v>
      </c>
      <c r="Q9" s="198">
        <f t="shared" si="1"/>
        <v>23</v>
      </c>
      <c r="S9" s="385" t="s">
        <v>93</v>
      </c>
      <c r="T9" s="386"/>
      <c r="U9" s="201" t="s">
        <v>91</v>
      </c>
      <c r="V9" s="203"/>
    </row>
    <row r="10" spans="1:24" ht="15.6" x14ac:dyDescent="0.3">
      <c r="A10" s="192">
        <v>5</v>
      </c>
      <c r="B10" s="193">
        <v>5</v>
      </c>
      <c r="C10" s="194">
        <v>12</v>
      </c>
      <c r="D10" s="194">
        <v>9</v>
      </c>
      <c r="E10" s="194"/>
      <c r="F10" s="194">
        <v>9</v>
      </c>
      <c r="G10" s="194">
        <v>11</v>
      </c>
      <c r="H10" s="194">
        <v>12</v>
      </c>
      <c r="I10" s="194">
        <v>9</v>
      </c>
      <c r="J10" s="194">
        <v>9</v>
      </c>
      <c r="K10" s="194">
        <v>9</v>
      </c>
      <c r="L10" s="194">
        <v>9</v>
      </c>
      <c r="M10" s="194"/>
      <c r="N10" s="195"/>
      <c r="O10" s="196">
        <f t="shared" si="0"/>
        <v>89</v>
      </c>
      <c r="P10" s="197" t="s">
        <v>136</v>
      </c>
      <c r="Q10" s="198">
        <f t="shared" si="1"/>
        <v>21</v>
      </c>
      <c r="U10" s="212"/>
      <c r="V10" s="213"/>
    </row>
    <row r="11" spans="1:24" ht="15.6" x14ac:dyDescent="0.3">
      <c r="A11" s="192">
        <v>6</v>
      </c>
      <c r="B11" s="199">
        <v>53</v>
      </c>
      <c r="C11" s="200">
        <v>15</v>
      </c>
      <c r="D11" s="200">
        <v>9</v>
      </c>
      <c r="E11" s="200">
        <v>6</v>
      </c>
      <c r="F11" s="200">
        <v>9</v>
      </c>
      <c r="G11" s="200"/>
      <c r="H11" s="200">
        <v>11</v>
      </c>
      <c r="I11" s="200">
        <v>9</v>
      </c>
      <c r="J11" s="200">
        <v>10</v>
      </c>
      <c r="K11" s="200">
        <v>9</v>
      </c>
      <c r="L11" s="200">
        <v>9</v>
      </c>
      <c r="M11" s="200"/>
      <c r="N11" s="200"/>
      <c r="O11" s="196">
        <f t="shared" si="0"/>
        <v>87</v>
      </c>
      <c r="P11" s="197" t="s">
        <v>100</v>
      </c>
      <c r="Q11" s="198">
        <f t="shared" si="1"/>
        <v>30</v>
      </c>
      <c r="S11" s="49"/>
      <c r="T11" s="49"/>
      <c r="U11" s="214"/>
      <c r="V11" s="131"/>
    </row>
    <row r="12" spans="1:24" ht="14.4" x14ac:dyDescent="0.3">
      <c r="A12" s="192">
        <v>7</v>
      </c>
      <c r="B12" s="193">
        <v>58</v>
      </c>
      <c r="C12" s="194">
        <v>13</v>
      </c>
      <c r="D12" s="194"/>
      <c r="E12" s="194">
        <v>6</v>
      </c>
      <c r="F12" s="194">
        <v>9</v>
      </c>
      <c r="G12" s="194">
        <v>10</v>
      </c>
      <c r="H12" s="194">
        <v>12</v>
      </c>
      <c r="I12" s="194">
        <v>9</v>
      </c>
      <c r="J12" s="194">
        <v>9</v>
      </c>
      <c r="K12" s="194">
        <v>9</v>
      </c>
      <c r="L12" s="194">
        <v>9</v>
      </c>
      <c r="M12" s="194"/>
      <c r="N12" s="195"/>
      <c r="O12" s="196">
        <f t="shared" si="0"/>
        <v>86</v>
      </c>
      <c r="P12" s="197" t="s">
        <v>100</v>
      </c>
      <c r="Q12" s="198">
        <f t="shared" si="1"/>
        <v>19</v>
      </c>
    </row>
    <row r="13" spans="1:24" ht="14.4" x14ac:dyDescent="0.3">
      <c r="A13" s="192">
        <v>8</v>
      </c>
      <c r="B13" s="199">
        <v>70</v>
      </c>
      <c r="C13" s="200">
        <v>12</v>
      </c>
      <c r="D13" s="200"/>
      <c r="E13" s="200">
        <v>6</v>
      </c>
      <c r="F13" s="200">
        <v>9</v>
      </c>
      <c r="G13" s="200">
        <v>9</v>
      </c>
      <c r="H13" s="200">
        <v>12</v>
      </c>
      <c r="I13" s="200">
        <v>9</v>
      </c>
      <c r="J13" s="200">
        <v>9</v>
      </c>
      <c r="K13" s="200">
        <v>9</v>
      </c>
      <c r="L13" s="200">
        <v>11</v>
      </c>
      <c r="M13" s="200"/>
      <c r="N13" s="200"/>
      <c r="O13" s="196">
        <f t="shared" si="0"/>
        <v>86</v>
      </c>
      <c r="P13" s="197" t="s">
        <v>100</v>
      </c>
      <c r="Q13" s="198">
        <f t="shared" si="1"/>
        <v>18</v>
      </c>
    </row>
    <row r="14" spans="1:24" ht="14.4" x14ac:dyDescent="0.3">
      <c r="A14" s="192">
        <v>9</v>
      </c>
      <c r="B14" s="199">
        <v>13</v>
      </c>
      <c r="C14" s="200">
        <v>12</v>
      </c>
      <c r="D14" s="200">
        <v>9</v>
      </c>
      <c r="E14" s="200"/>
      <c r="F14" s="200">
        <v>9</v>
      </c>
      <c r="G14" s="200">
        <v>9</v>
      </c>
      <c r="H14" s="200">
        <v>11</v>
      </c>
      <c r="I14" s="200">
        <v>8</v>
      </c>
      <c r="J14" s="200">
        <v>8</v>
      </c>
      <c r="K14" s="200">
        <v>9</v>
      </c>
      <c r="L14" s="200">
        <v>9</v>
      </c>
      <c r="M14" s="200"/>
      <c r="N14" s="204"/>
      <c r="O14" s="196">
        <f t="shared" si="0"/>
        <v>84</v>
      </c>
      <c r="P14" s="197" t="s">
        <v>99</v>
      </c>
      <c r="Q14" s="198">
        <f t="shared" si="1"/>
        <v>21</v>
      </c>
    </row>
    <row r="15" spans="1:24" ht="14.4" x14ac:dyDescent="0.3">
      <c r="A15" s="192">
        <v>10</v>
      </c>
      <c r="B15" s="199">
        <v>40</v>
      </c>
      <c r="C15" s="200">
        <v>14</v>
      </c>
      <c r="D15" s="200"/>
      <c r="E15" s="200"/>
      <c r="F15" s="200">
        <v>9</v>
      </c>
      <c r="G15" s="200">
        <v>9</v>
      </c>
      <c r="H15" s="200">
        <v>11</v>
      </c>
      <c r="I15" s="200">
        <v>8</v>
      </c>
      <c r="J15" s="200">
        <v>8</v>
      </c>
      <c r="K15" s="200">
        <v>9</v>
      </c>
      <c r="L15" s="200">
        <v>8</v>
      </c>
      <c r="M15" s="200"/>
      <c r="N15" s="200"/>
      <c r="O15" s="196">
        <f t="shared" si="0"/>
        <v>76</v>
      </c>
      <c r="P15" s="197" t="s">
        <v>99</v>
      </c>
      <c r="Q15" s="198">
        <f t="shared" si="1"/>
        <v>14</v>
      </c>
    </row>
    <row r="16" spans="1:24" ht="14.4" x14ac:dyDescent="0.3">
      <c r="A16" s="192">
        <v>11</v>
      </c>
      <c r="B16" s="193">
        <v>10</v>
      </c>
      <c r="C16" s="194">
        <v>12</v>
      </c>
      <c r="D16" s="194"/>
      <c r="E16" s="194"/>
      <c r="F16" s="194">
        <v>8</v>
      </c>
      <c r="G16" s="194">
        <v>10</v>
      </c>
      <c r="H16" s="194">
        <v>11</v>
      </c>
      <c r="I16" s="194">
        <v>7</v>
      </c>
      <c r="J16" s="194">
        <v>8</v>
      </c>
      <c r="K16" s="194">
        <v>8</v>
      </c>
      <c r="L16" s="194">
        <v>7</v>
      </c>
      <c r="M16" s="194"/>
      <c r="N16" s="195"/>
      <c r="O16" s="196">
        <f t="shared" si="0"/>
        <v>71</v>
      </c>
      <c r="P16" s="197" t="s">
        <v>99</v>
      </c>
      <c r="Q16" s="198">
        <f t="shared" si="1"/>
        <v>12</v>
      </c>
    </row>
    <row r="17" spans="1:19" ht="14.4" x14ac:dyDescent="0.3">
      <c r="A17" s="192">
        <v>12</v>
      </c>
      <c r="B17" s="199">
        <v>15</v>
      </c>
      <c r="C17" s="194"/>
      <c r="D17" s="194"/>
      <c r="E17" s="194"/>
      <c r="F17" s="194">
        <v>9</v>
      </c>
      <c r="G17" s="194">
        <v>10</v>
      </c>
      <c r="H17" s="194">
        <v>11</v>
      </c>
      <c r="I17" s="194">
        <v>8</v>
      </c>
      <c r="J17" s="194">
        <v>8</v>
      </c>
      <c r="K17" s="194">
        <v>9</v>
      </c>
      <c r="L17" s="194">
        <v>11</v>
      </c>
      <c r="M17" s="194"/>
      <c r="N17" s="195"/>
      <c r="O17" s="196">
        <f t="shared" si="0"/>
        <v>66</v>
      </c>
      <c r="P17" s="205" t="s">
        <v>96</v>
      </c>
      <c r="Q17" s="198">
        <f t="shared" si="1"/>
        <v>0</v>
      </c>
    </row>
    <row r="18" spans="1:19" ht="14.4" x14ac:dyDescent="0.3">
      <c r="A18" s="192">
        <v>13</v>
      </c>
      <c r="B18" s="199">
        <v>36</v>
      </c>
      <c r="C18" s="200"/>
      <c r="D18" s="200"/>
      <c r="E18" s="200"/>
      <c r="F18" s="200">
        <v>9</v>
      </c>
      <c r="G18" s="200">
        <v>10</v>
      </c>
      <c r="H18" s="200">
        <v>11</v>
      </c>
      <c r="I18" s="200">
        <v>7</v>
      </c>
      <c r="J18" s="200">
        <v>8</v>
      </c>
      <c r="K18" s="200">
        <v>9</v>
      </c>
      <c r="L18" s="200">
        <v>9</v>
      </c>
      <c r="M18" s="200"/>
      <c r="N18" s="200"/>
      <c r="O18" s="196">
        <f t="shared" si="0"/>
        <v>63</v>
      </c>
      <c r="P18" s="197" t="s">
        <v>99</v>
      </c>
      <c r="Q18" s="198">
        <f t="shared" si="1"/>
        <v>0</v>
      </c>
    </row>
    <row r="19" spans="1:19" ht="14.4" x14ac:dyDescent="0.3">
      <c r="A19" s="192">
        <v>14</v>
      </c>
      <c r="B19" s="199">
        <v>19</v>
      </c>
      <c r="C19" s="194"/>
      <c r="D19" s="194"/>
      <c r="E19" s="194"/>
      <c r="F19" s="194">
        <v>8</v>
      </c>
      <c r="G19" s="194">
        <v>9</v>
      </c>
      <c r="H19" s="194">
        <v>11</v>
      </c>
      <c r="I19" s="194">
        <v>9</v>
      </c>
      <c r="J19" s="194">
        <v>8</v>
      </c>
      <c r="K19" s="194">
        <v>9</v>
      </c>
      <c r="L19" s="194">
        <v>9</v>
      </c>
      <c r="M19" s="194"/>
      <c r="N19" s="195"/>
      <c r="O19" s="196">
        <f t="shared" si="0"/>
        <v>63</v>
      </c>
      <c r="P19" s="205" t="s">
        <v>96</v>
      </c>
      <c r="Q19" s="198">
        <f t="shared" si="1"/>
        <v>0</v>
      </c>
    </row>
    <row r="20" spans="1:19" ht="14.4" x14ac:dyDescent="0.3">
      <c r="A20" s="192">
        <v>15</v>
      </c>
      <c r="B20" s="199">
        <v>18</v>
      </c>
      <c r="C20" s="200"/>
      <c r="D20" s="200"/>
      <c r="E20" s="200"/>
      <c r="F20" s="200">
        <v>8</v>
      </c>
      <c r="G20" s="200">
        <v>9</v>
      </c>
      <c r="H20" s="200">
        <v>9</v>
      </c>
      <c r="I20" s="200">
        <v>6</v>
      </c>
      <c r="J20" s="200">
        <v>7</v>
      </c>
      <c r="K20" s="200">
        <v>7</v>
      </c>
      <c r="L20" s="200">
        <v>9</v>
      </c>
      <c r="M20" s="200"/>
      <c r="N20" s="200"/>
      <c r="O20" s="196">
        <f t="shared" si="0"/>
        <v>55</v>
      </c>
      <c r="P20" s="197" t="s">
        <v>97</v>
      </c>
      <c r="Q20" s="198">
        <f t="shared" si="1"/>
        <v>0</v>
      </c>
    </row>
    <row r="21" spans="1:19" ht="14.4" x14ac:dyDescent="0.3">
      <c r="A21" s="192">
        <v>16</v>
      </c>
      <c r="B21" s="199">
        <v>1</v>
      </c>
      <c r="C21" s="194"/>
      <c r="D21" s="194"/>
      <c r="E21" s="194"/>
      <c r="F21" s="194">
        <v>7</v>
      </c>
      <c r="G21" s="194"/>
      <c r="H21" s="194">
        <v>9</v>
      </c>
      <c r="I21" s="194">
        <v>7</v>
      </c>
      <c r="J21" s="194">
        <v>6</v>
      </c>
      <c r="K21" s="194">
        <v>7</v>
      </c>
      <c r="L21" s="194">
        <v>6</v>
      </c>
      <c r="M21" s="194"/>
      <c r="N21" s="195"/>
      <c r="O21" s="196">
        <f t="shared" si="0"/>
        <v>42</v>
      </c>
      <c r="P21" s="197" t="s">
        <v>97</v>
      </c>
      <c r="Q21" s="198">
        <f t="shared" si="1"/>
        <v>0</v>
      </c>
    </row>
    <row r="22" spans="1:19" ht="14.4" x14ac:dyDescent="0.3">
      <c r="A22" s="192"/>
      <c r="B22" s="199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196" t="str">
        <f t="shared" ref="O22:O45" si="2">IF(B22="","",SUM(C22:M22)-(N22))</f>
        <v/>
      </c>
      <c r="P22" s="205"/>
      <c r="Q22" s="198">
        <f t="shared" si="1"/>
        <v>0</v>
      </c>
    </row>
    <row r="23" spans="1:19" ht="14.4" x14ac:dyDescent="0.3">
      <c r="A23" s="192"/>
      <c r="B23" s="199"/>
      <c r="C23" s="200"/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0"/>
      <c r="O23" s="196" t="str">
        <f t="shared" si="2"/>
        <v/>
      </c>
      <c r="P23" s="197"/>
      <c r="Q23" s="198">
        <f t="shared" si="1"/>
        <v>0</v>
      </c>
    </row>
    <row r="24" spans="1:19" ht="14.4" x14ac:dyDescent="0.3">
      <c r="A24" s="192"/>
      <c r="B24" s="199"/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196" t="str">
        <f t="shared" si="2"/>
        <v/>
      </c>
      <c r="P24" s="197"/>
      <c r="Q24" s="198">
        <f t="shared" si="1"/>
        <v>0</v>
      </c>
    </row>
    <row r="25" spans="1:19" ht="14.4" x14ac:dyDescent="0.3">
      <c r="A25" s="192"/>
      <c r="B25" s="199"/>
      <c r="C25" s="194"/>
      <c r="D25" s="194"/>
      <c r="E25" s="194"/>
      <c r="F25" s="194"/>
      <c r="G25" s="194"/>
      <c r="H25" s="194"/>
      <c r="I25" s="194"/>
      <c r="J25" s="194"/>
      <c r="K25" s="194"/>
      <c r="L25" s="194"/>
      <c r="M25" s="194"/>
      <c r="N25" s="195"/>
      <c r="O25" s="196" t="str">
        <f t="shared" si="2"/>
        <v/>
      </c>
      <c r="P25" s="197"/>
      <c r="Q25" s="198">
        <f t="shared" si="1"/>
        <v>0</v>
      </c>
    </row>
    <row r="26" spans="1:19" ht="14.4" x14ac:dyDescent="0.3">
      <c r="A26" s="192"/>
      <c r="B26" s="199"/>
      <c r="C26" s="194"/>
      <c r="D26" s="194"/>
      <c r="E26" s="194"/>
      <c r="F26" s="194"/>
      <c r="G26" s="194"/>
      <c r="H26" s="194"/>
      <c r="I26" s="194"/>
      <c r="J26" s="194"/>
      <c r="K26" s="194"/>
      <c r="L26" s="194"/>
      <c r="M26" s="194"/>
      <c r="N26" s="195"/>
      <c r="O26" s="196" t="str">
        <f t="shared" si="2"/>
        <v/>
      </c>
      <c r="P26" s="205"/>
      <c r="Q26" s="198">
        <f t="shared" si="1"/>
        <v>0</v>
      </c>
    </row>
    <row r="27" spans="1:19" ht="14.4" x14ac:dyDescent="0.3">
      <c r="A27" s="192"/>
      <c r="B27" s="199"/>
      <c r="C27" s="194"/>
      <c r="D27" s="194"/>
      <c r="E27" s="194"/>
      <c r="F27" s="194"/>
      <c r="G27" s="194"/>
      <c r="H27" s="194"/>
      <c r="I27" s="194"/>
      <c r="J27" s="194"/>
      <c r="K27" s="194"/>
      <c r="L27" s="194"/>
      <c r="M27" s="194"/>
      <c r="N27" s="195"/>
      <c r="O27" s="196" t="str">
        <f t="shared" si="2"/>
        <v/>
      </c>
      <c r="P27" s="205"/>
      <c r="Q27" s="198">
        <f t="shared" si="1"/>
        <v>0</v>
      </c>
    </row>
    <row r="28" spans="1:19" ht="14.4" x14ac:dyDescent="0.3">
      <c r="A28" s="192"/>
      <c r="B28" s="199"/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196" t="str">
        <f t="shared" si="2"/>
        <v/>
      </c>
      <c r="P28" s="205"/>
      <c r="Q28" s="198">
        <f t="shared" si="1"/>
        <v>0</v>
      </c>
    </row>
    <row r="29" spans="1:19" ht="14.4" x14ac:dyDescent="0.3">
      <c r="A29" s="192"/>
      <c r="B29" s="199"/>
      <c r="C29" s="200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196" t="str">
        <f t="shared" si="2"/>
        <v/>
      </c>
      <c r="P29" s="205"/>
      <c r="Q29" s="198">
        <f t="shared" si="1"/>
        <v>0</v>
      </c>
    </row>
    <row r="30" spans="1:19" ht="14.4" x14ac:dyDescent="0.3">
      <c r="A30" s="192"/>
      <c r="B30" s="199"/>
      <c r="C30" s="194"/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5"/>
      <c r="O30" s="196" t="str">
        <f t="shared" si="2"/>
        <v/>
      </c>
      <c r="P30" s="205"/>
      <c r="Q30" s="198">
        <f t="shared" si="1"/>
        <v>0</v>
      </c>
      <c r="R30" s="128"/>
      <c r="S30" s="128"/>
    </row>
    <row r="31" spans="1:19" ht="14.4" x14ac:dyDescent="0.3">
      <c r="A31" s="192"/>
      <c r="B31" s="199"/>
      <c r="C31" s="194"/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95"/>
      <c r="O31" s="196" t="str">
        <f t="shared" si="2"/>
        <v/>
      </c>
      <c r="P31" s="205"/>
      <c r="Q31" s="198">
        <f t="shared" si="1"/>
        <v>0</v>
      </c>
    </row>
    <row r="32" spans="1:19" ht="14.4" x14ac:dyDescent="0.3">
      <c r="A32" s="192"/>
      <c r="B32" s="199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196" t="str">
        <f t="shared" si="2"/>
        <v/>
      </c>
      <c r="P32" s="205"/>
      <c r="Q32" s="198">
        <f t="shared" si="1"/>
        <v>0</v>
      </c>
    </row>
    <row r="33" spans="1:17" ht="14.4" x14ac:dyDescent="0.3">
      <c r="A33" s="192"/>
      <c r="B33" s="199"/>
      <c r="C33" s="194"/>
      <c r="D33" s="194"/>
      <c r="E33" s="194"/>
      <c r="F33" s="194"/>
      <c r="G33" s="194"/>
      <c r="H33" s="194"/>
      <c r="I33" s="194"/>
      <c r="J33" s="194"/>
      <c r="K33" s="194"/>
      <c r="L33" s="194"/>
      <c r="M33" s="194"/>
      <c r="N33" s="195"/>
      <c r="O33" s="196" t="str">
        <f t="shared" si="2"/>
        <v/>
      </c>
      <c r="P33" s="205"/>
      <c r="Q33" s="198">
        <f t="shared" si="1"/>
        <v>0</v>
      </c>
    </row>
    <row r="34" spans="1:17" ht="14.4" x14ac:dyDescent="0.3">
      <c r="A34" s="192"/>
      <c r="B34" s="199"/>
      <c r="C34" s="200"/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/>
      <c r="O34" s="196" t="str">
        <f t="shared" si="2"/>
        <v/>
      </c>
      <c r="P34" s="205"/>
      <c r="Q34" s="198">
        <f t="shared" si="1"/>
        <v>0</v>
      </c>
    </row>
    <row r="35" spans="1:17" ht="14.4" x14ac:dyDescent="0.3">
      <c r="A35" s="192"/>
      <c r="B35" s="199"/>
      <c r="C35" s="200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196" t="str">
        <f t="shared" si="2"/>
        <v/>
      </c>
      <c r="P35" s="205"/>
      <c r="Q35" s="198">
        <f t="shared" si="1"/>
        <v>0</v>
      </c>
    </row>
    <row r="36" spans="1:17" ht="14.4" x14ac:dyDescent="0.3">
      <c r="A36" s="192"/>
      <c r="B36" s="199"/>
      <c r="C36" s="194"/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5"/>
      <c r="O36" s="196" t="str">
        <f t="shared" si="2"/>
        <v/>
      </c>
      <c r="P36" s="205"/>
      <c r="Q36" s="198">
        <f t="shared" si="1"/>
        <v>0</v>
      </c>
    </row>
    <row r="37" spans="1:17" ht="14.4" x14ac:dyDescent="0.3">
      <c r="A37" s="192"/>
      <c r="B37" s="199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196" t="str">
        <f t="shared" si="2"/>
        <v/>
      </c>
      <c r="P37" s="205"/>
      <c r="Q37" s="198">
        <f t="shared" si="1"/>
        <v>0</v>
      </c>
    </row>
    <row r="38" spans="1:17" ht="14.4" x14ac:dyDescent="0.3">
      <c r="A38" s="192"/>
      <c r="B38" s="199"/>
      <c r="C38" s="200"/>
      <c r="D38" s="200"/>
      <c r="E38" s="200"/>
      <c r="F38" s="200"/>
      <c r="G38" s="200"/>
      <c r="H38" s="200"/>
      <c r="I38" s="200"/>
      <c r="J38" s="200"/>
      <c r="K38" s="200"/>
      <c r="L38" s="200"/>
      <c r="M38" s="200"/>
      <c r="N38" s="200"/>
      <c r="O38" s="196" t="str">
        <f t="shared" si="2"/>
        <v/>
      </c>
      <c r="P38" s="205"/>
      <c r="Q38" s="198">
        <f t="shared" si="1"/>
        <v>0</v>
      </c>
    </row>
    <row r="39" spans="1:17" ht="14.4" x14ac:dyDescent="0.3">
      <c r="A39" s="192"/>
      <c r="B39" s="199"/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196" t="str">
        <f t="shared" si="2"/>
        <v/>
      </c>
      <c r="P39" s="205"/>
      <c r="Q39" s="198">
        <f t="shared" si="1"/>
        <v>0</v>
      </c>
    </row>
    <row r="40" spans="1:17" x14ac:dyDescent="0.3">
      <c r="A40" s="59"/>
      <c r="O40" s="196" t="str">
        <f t="shared" si="2"/>
        <v/>
      </c>
    </row>
    <row r="41" spans="1:17" x14ac:dyDescent="0.3">
      <c r="A41" s="59"/>
      <c r="O41" s="196" t="str">
        <f t="shared" si="2"/>
        <v/>
      </c>
    </row>
    <row r="42" spans="1:17" x14ac:dyDescent="0.3">
      <c r="A42" s="59"/>
      <c r="O42" s="196" t="str">
        <f t="shared" si="2"/>
        <v/>
      </c>
    </row>
    <row r="43" spans="1:17" x14ac:dyDescent="0.3">
      <c r="A43" s="59"/>
      <c r="O43" s="196" t="str">
        <f t="shared" si="2"/>
        <v/>
      </c>
    </row>
    <row r="44" spans="1:17" x14ac:dyDescent="0.3">
      <c r="A44" s="59"/>
      <c r="O44" s="196" t="str">
        <f t="shared" si="2"/>
        <v/>
      </c>
    </row>
    <row r="45" spans="1:17" x14ac:dyDescent="0.3">
      <c r="A45" s="59"/>
      <c r="O45" s="196" t="str">
        <f t="shared" si="2"/>
        <v/>
      </c>
    </row>
  </sheetData>
  <sortState xmlns:xlrd2="http://schemas.microsoft.com/office/spreadsheetml/2017/richdata2" ref="B6:P21">
    <sortCondition descending="1" ref="O6:O21"/>
    <sortCondition descending="1" ref="C6:C21"/>
  </sortState>
  <mergeCells count="17">
    <mergeCell ref="S7:T7"/>
    <mergeCell ref="S8:T8"/>
    <mergeCell ref="S9:T9"/>
    <mergeCell ref="B3:D4"/>
    <mergeCell ref="G3:J4"/>
    <mergeCell ref="K3:L3"/>
    <mergeCell ref="M3:N4"/>
    <mergeCell ref="O3:P3"/>
    <mergeCell ref="E4:F4"/>
    <mergeCell ref="K4:L4"/>
    <mergeCell ref="O4:P4"/>
    <mergeCell ref="B1:C1"/>
    <mergeCell ref="D1:K1"/>
    <mergeCell ref="B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DC8F2-2144-45A4-98F3-CA49DE56A6C6}">
  <dimension ref="A1:X45"/>
  <sheetViews>
    <sheetView workbookViewId="0">
      <selection sqref="A1:Q23"/>
    </sheetView>
  </sheetViews>
  <sheetFormatPr defaultColWidth="9.109375" defaultRowHeight="13.8" x14ac:dyDescent="0.3"/>
  <cols>
    <col min="1" max="1" width="3.33203125" style="1" customWidth="1"/>
    <col min="2" max="2" width="7.109375" style="79" customWidth="1"/>
    <col min="3" max="13" width="4.33203125" style="59" customWidth="1"/>
    <col min="14" max="14" width="4.88671875" style="59" customWidth="1"/>
    <col min="15" max="15" width="5.44140625" style="1" customWidth="1"/>
    <col min="16" max="16" width="10.33203125" style="80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2.109375" style="1" customWidth="1"/>
    <col min="21" max="16384" width="9.109375" style="1"/>
  </cols>
  <sheetData>
    <row r="1" spans="1:24" ht="15.6" x14ac:dyDescent="0.3">
      <c r="B1" s="358" t="s">
        <v>32</v>
      </c>
      <c r="C1" s="359"/>
      <c r="D1" s="360" t="s">
        <v>81</v>
      </c>
      <c r="E1" s="360"/>
      <c r="F1" s="360"/>
      <c r="G1" s="360"/>
      <c r="H1" s="360"/>
      <c r="I1" s="361"/>
      <c r="J1" s="361"/>
      <c r="K1" s="362"/>
      <c r="R1" s="59"/>
      <c r="S1" s="59"/>
      <c r="T1" s="128"/>
      <c r="U1" s="59"/>
      <c r="V1" s="139"/>
      <c r="W1" s="208"/>
    </row>
    <row r="2" spans="1:24" ht="15.6" x14ac:dyDescent="0.3">
      <c r="B2" s="363"/>
      <c r="C2" s="364"/>
      <c r="D2" s="360" t="s">
        <v>82</v>
      </c>
      <c r="E2" s="360"/>
      <c r="F2" s="365"/>
      <c r="G2" s="366" t="s">
        <v>83</v>
      </c>
      <c r="H2" s="367"/>
      <c r="I2" s="367"/>
      <c r="J2" s="368" t="s">
        <v>84</v>
      </c>
      <c r="K2" s="364"/>
      <c r="L2" s="180"/>
      <c r="M2" s="181"/>
      <c r="O2" s="59"/>
      <c r="P2" s="182"/>
      <c r="R2" s="59"/>
      <c r="S2" s="59"/>
      <c r="T2" s="128"/>
      <c r="U2" s="59"/>
      <c r="V2" s="139"/>
      <c r="W2" s="208"/>
    </row>
    <row r="3" spans="1:24" ht="25.5" customHeight="1" x14ac:dyDescent="0.25">
      <c r="B3" s="369" t="s">
        <v>94</v>
      </c>
      <c r="C3" s="370"/>
      <c r="D3" s="371"/>
      <c r="E3" s="206" t="s">
        <v>85</v>
      </c>
      <c r="F3" s="207"/>
      <c r="G3" s="374" t="s">
        <v>95</v>
      </c>
      <c r="H3" s="375"/>
      <c r="I3" s="375"/>
      <c r="J3" s="375"/>
      <c r="K3" s="378" t="s">
        <v>85</v>
      </c>
      <c r="L3" s="379"/>
      <c r="M3" s="380" t="s">
        <v>86</v>
      </c>
      <c r="N3" s="381"/>
      <c r="O3" s="384" t="s">
        <v>85</v>
      </c>
      <c r="P3" s="384"/>
      <c r="Q3" s="211"/>
      <c r="R3" s="209"/>
      <c r="S3" s="210"/>
      <c r="T3" s="209"/>
      <c r="U3" s="210"/>
      <c r="V3" s="209"/>
      <c r="W3" s="210"/>
      <c r="X3" s="209"/>
    </row>
    <row r="4" spans="1:24" ht="12" x14ac:dyDescent="0.25">
      <c r="B4" s="372"/>
      <c r="C4" s="373"/>
      <c r="D4" s="373"/>
      <c r="E4" s="387">
        <f>SUM(O6:O17)</f>
        <v>1383</v>
      </c>
      <c r="F4" s="388"/>
      <c r="G4" s="376"/>
      <c r="H4" s="377"/>
      <c r="I4" s="377"/>
      <c r="J4" s="377"/>
      <c r="K4" s="389">
        <f>SUM(Q6:Q10,Q12,Q13,Q11)</f>
        <v>335</v>
      </c>
      <c r="L4" s="390"/>
      <c r="M4" s="382"/>
      <c r="N4" s="383"/>
      <c r="O4" s="383">
        <f>MAX(C6:C39)</f>
        <v>23</v>
      </c>
      <c r="P4" s="391"/>
      <c r="Q4" s="211"/>
      <c r="R4" s="209"/>
      <c r="S4" s="210"/>
      <c r="T4" s="209"/>
      <c r="U4" s="210"/>
      <c r="V4" s="209"/>
      <c r="W4" s="210"/>
      <c r="X4" s="209"/>
    </row>
    <row r="5" spans="1:24" s="50" customFormat="1" ht="25.5" customHeight="1" x14ac:dyDescent="0.25">
      <c r="A5" s="183"/>
      <c r="B5" s="184" t="s">
        <v>0</v>
      </c>
      <c r="C5" s="185" t="s">
        <v>2</v>
      </c>
      <c r="D5" s="185" t="s">
        <v>3</v>
      </c>
      <c r="E5" s="185" t="s">
        <v>4</v>
      </c>
      <c r="F5" s="185" t="s">
        <v>21</v>
      </c>
      <c r="G5" s="185" t="s">
        <v>5</v>
      </c>
      <c r="H5" s="185" t="s">
        <v>6</v>
      </c>
      <c r="I5" s="185" t="s">
        <v>7</v>
      </c>
      <c r="J5" s="185" t="s">
        <v>8</v>
      </c>
      <c r="K5" s="185" t="s">
        <v>19</v>
      </c>
      <c r="L5" s="185" t="s">
        <v>25</v>
      </c>
      <c r="M5" s="186" t="s">
        <v>17</v>
      </c>
      <c r="N5" s="187" t="s">
        <v>9</v>
      </c>
      <c r="O5" s="188" t="s">
        <v>87</v>
      </c>
      <c r="P5" s="189" t="s">
        <v>88</v>
      </c>
      <c r="Q5" s="190" t="s">
        <v>89</v>
      </c>
      <c r="R5" s="191"/>
      <c r="S5" s="128"/>
      <c r="T5" s="191"/>
      <c r="U5" s="128"/>
    </row>
    <row r="6" spans="1:24" ht="14.4" x14ac:dyDescent="0.3">
      <c r="A6" s="192">
        <v>1</v>
      </c>
      <c r="B6" s="199">
        <v>70</v>
      </c>
      <c r="C6" s="200">
        <v>23</v>
      </c>
      <c r="D6" s="200">
        <v>13</v>
      </c>
      <c r="E6" s="200">
        <v>7</v>
      </c>
      <c r="F6" s="200">
        <v>9</v>
      </c>
      <c r="G6" s="200">
        <v>14</v>
      </c>
      <c r="H6" s="200">
        <v>15</v>
      </c>
      <c r="I6" s="200">
        <v>9</v>
      </c>
      <c r="J6" s="200">
        <v>9</v>
      </c>
      <c r="K6" s="200">
        <v>9</v>
      </c>
      <c r="L6" s="200">
        <v>12</v>
      </c>
      <c r="M6" s="200">
        <v>6</v>
      </c>
      <c r="N6" s="200"/>
      <c r="O6" s="196">
        <f t="shared" ref="O6:O21" si="0">IF(B6="","",SUM(C6:M6)-(N6))</f>
        <v>126</v>
      </c>
      <c r="P6" s="197" t="s">
        <v>97</v>
      </c>
      <c r="Q6" s="198">
        <f t="shared" ref="Q6:Q39" si="1">SUM(C6:E6)</f>
        <v>43</v>
      </c>
    </row>
    <row r="7" spans="1:24" ht="15.6" x14ac:dyDescent="0.3">
      <c r="A7" s="192">
        <v>2</v>
      </c>
      <c r="B7" s="199">
        <v>22</v>
      </c>
      <c r="C7" s="194">
        <v>20</v>
      </c>
      <c r="D7" s="194">
        <v>15</v>
      </c>
      <c r="E7" s="194">
        <v>9</v>
      </c>
      <c r="F7" s="194">
        <v>9</v>
      </c>
      <c r="G7" s="194">
        <v>13</v>
      </c>
      <c r="H7" s="194">
        <v>14</v>
      </c>
      <c r="I7" s="194">
        <v>9</v>
      </c>
      <c r="J7" s="194">
        <v>9</v>
      </c>
      <c r="K7" s="194">
        <v>9</v>
      </c>
      <c r="L7" s="194">
        <v>12</v>
      </c>
      <c r="M7" s="194">
        <v>6</v>
      </c>
      <c r="N7" s="195"/>
      <c r="O7" s="196">
        <f t="shared" si="0"/>
        <v>125</v>
      </c>
      <c r="P7" s="205" t="s">
        <v>136</v>
      </c>
      <c r="Q7" s="198">
        <f t="shared" si="1"/>
        <v>44</v>
      </c>
      <c r="S7" s="385" t="s">
        <v>90</v>
      </c>
      <c r="T7" s="386"/>
      <c r="U7" s="201" t="s">
        <v>91</v>
      </c>
      <c r="V7" s="202"/>
    </row>
    <row r="8" spans="1:24" ht="15.6" x14ac:dyDescent="0.3">
      <c r="A8" s="192">
        <v>3</v>
      </c>
      <c r="B8" s="199">
        <v>59</v>
      </c>
      <c r="C8" s="200">
        <v>20</v>
      </c>
      <c r="D8" s="200">
        <v>15</v>
      </c>
      <c r="E8" s="200">
        <v>9</v>
      </c>
      <c r="F8" s="200">
        <v>9</v>
      </c>
      <c r="G8" s="200">
        <v>13</v>
      </c>
      <c r="H8" s="200">
        <v>14</v>
      </c>
      <c r="I8" s="200">
        <v>9</v>
      </c>
      <c r="J8" s="200">
        <v>9</v>
      </c>
      <c r="K8" s="200">
        <v>9</v>
      </c>
      <c r="L8" s="200">
        <v>11</v>
      </c>
      <c r="M8" s="200">
        <v>6</v>
      </c>
      <c r="N8" s="200"/>
      <c r="O8" s="196">
        <f t="shared" si="0"/>
        <v>124</v>
      </c>
      <c r="P8" s="197" t="s">
        <v>136</v>
      </c>
      <c r="Q8" s="198">
        <f t="shared" si="1"/>
        <v>44</v>
      </c>
      <c r="S8" s="385" t="s">
        <v>92</v>
      </c>
      <c r="T8" s="386"/>
      <c r="U8" s="201" t="s">
        <v>91</v>
      </c>
      <c r="V8" s="203"/>
    </row>
    <row r="9" spans="1:24" ht="15.6" x14ac:dyDescent="0.3">
      <c r="A9" s="192">
        <v>4</v>
      </c>
      <c r="B9" s="199">
        <v>57</v>
      </c>
      <c r="C9" s="200">
        <v>22</v>
      </c>
      <c r="D9" s="200">
        <v>13</v>
      </c>
      <c r="E9" s="200">
        <v>8</v>
      </c>
      <c r="F9" s="200">
        <v>9</v>
      </c>
      <c r="G9" s="200">
        <v>10</v>
      </c>
      <c r="H9" s="200">
        <v>15</v>
      </c>
      <c r="I9" s="200">
        <v>9</v>
      </c>
      <c r="J9" s="200">
        <v>9</v>
      </c>
      <c r="K9" s="200">
        <v>9</v>
      </c>
      <c r="L9" s="200">
        <v>12</v>
      </c>
      <c r="M9" s="200">
        <v>6</v>
      </c>
      <c r="N9" s="200"/>
      <c r="O9" s="196">
        <f t="shared" si="0"/>
        <v>122</v>
      </c>
      <c r="P9" s="197" t="s">
        <v>97</v>
      </c>
      <c r="Q9" s="198">
        <f t="shared" si="1"/>
        <v>43</v>
      </c>
      <c r="S9" s="385" t="s">
        <v>93</v>
      </c>
      <c r="T9" s="386"/>
      <c r="U9" s="201" t="s">
        <v>91</v>
      </c>
      <c r="V9" s="203"/>
    </row>
    <row r="10" spans="1:24" ht="15.6" x14ac:dyDescent="0.3">
      <c r="A10" s="192">
        <v>5</v>
      </c>
      <c r="B10" s="193">
        <v>33</v>
      </c>
      <c r="C10" s="194">
        <v>21</v>
      </c>
      <c r="D10" s="194">
        <v>14</v>
      </c>
      <c r="E10" s="194">
        <v>6</v>
      </c>
      <c r="F10" s="194">
        <v>9</v>
      </c>
      <c r="G10" s="194">
        <v>13</v>
      </c>
      <c r="H10" s="194">
        <v>15</v>
      </c>
      <c r="I10" s="194">
        <v>9</v>
      </c>
      <c r="J10" s="194">
        <v>9</v>
      </c>
      <c r="K10" s="194">
        <v>9</v>
      </c>
      <c r="L10" s="194">
        <v>12</v>
      </c>
      <c r="M10" s="194">
        <v>3</v>
      </c>
      <c r="N10" s="195"/>
      <c r="O10" s="196">
        <f t="shared" si="0"/>
        <v>120</v>
      </c>
      <c r="P10" s="197" t="s">
        <v>96</v>
      </c>
      <c r="Q10" s="198">
        <f t="shared" si="1"/>
        <v>41</v>
      </c>
      <c r="U10" s="212"/>
      <c r="V10" s="213"/>
    </row>
    <row r="11" spans="1:24" ht="15.6" x14ac:dyDescent="0.3">
      <c r="A11" s="192">
        <v>6</v>
      </c>
      <c r="B11" s="193">
        <v>15</v>
      </c>
      <c r="C11" s="194">
        <v>18</v>
      </c>
      <c r="D11" s="194">
        <v>14</v>
      </c>
      <c r="E11" s="194">
        <v>6</v>
      </c>
      <c r="F11" s="194">
        <v>9</v>
      </c>
      <c r="G11" s="194">
        <v>14</v>
      </c>
      <c r="H11" s="194">
        <v>14</v>
      </c>
      <c r="I11" s="194">
        <v>9</v>
      </c>
      <c r="J11" s="194">
        <v>12</v>
      </c>
      <c r="K11" s="194">
        <v>9</v>
      </c>
      <c r="L11" s="194">
        <v>12</v>
      </c>
      <c r="M11" s="194">
        <v>3</v>
      </c>
      <c r="N11" s="195"/>
      <c r="O11" s="196">
        <f t="shared" si="0"/>
        <v>120</v>
      </c>
      <c r="P11" s="197" t="s">
        <v>136</v>
      </c>
      <c r="Q11" s="198">
        <f t="shared" si="1"/>
        <v>38</v>
      </c>
      <c r="S11" s="49"/>
      <c r="T11" s="49"/>
      <c r="U11" s="214"/>
      <c r="V11" s="131"/>
    </row>
    <row r="12" spans="1:24" ht="14.4" x14ac:dyDescent="0.3">
      <c r="A12" s="192">
        <v>7</v>
      </c>
      <c r="B12" s="199">
        <v>53</v>
      </c>
      <c r="C12" s="200">
        <v>21</v>
      </c>
      <c r="D12" s="200">
        <v>12</v>
      </c>
      <c r="E12" s="200">
        <v>7</v>
      </c>
      <c r="F12" s="200">
        <v>9</v>
      </c>
      <c r="G12" s="200">
        <v>13</v>
      </c>
      <c r="H12" s="200">
        <v>14</v>
      </c>
      <c r="I12" s="200">
        <v>9</v>
      </c>
      <c r="J12" s="200">
        <v>9</v>
      </c>
      <c r="K12" s="200">
        <v>10</v>
      </c>
      <c r="L12" s="200">
        <v>12</v>
      </c>
      <c r="M12" s="200">
        <v>3</v>
      </c>
      <c r="N12" s="200"/>
      <c r="O12" s="196">
        <f t="shared" si="0"/>
        <v>119</v>
      </c>
      <c r="P12" s="205" t="s">
        <v>136</v>
      </c>
      <c r="Q12" s="198">
        <f t="shared" si="1"/>
        <v>40</v>
      </c>
    </row>
    <row r="13" spans="1:24" ht="14.4" x14ac:dyDescent="0.3">
      <c r="A13" s="192">
        <v>8</v>
      </c>
      <c r="B13" s="193">
        <v>32</v>
      </c>
      <c r="C13" s="194">
        <v>21</v>
      </c>
      <c r="D13" s="194">
        <v>13</v>
      </c>
      <c r="E13" s="194">
        <v>8</v>
      </c>
      <c r="F13" s="194">
        <v>9</v>
      </c>
      <c r="G13" s="194">
        <v>10</v>
      </c>
      <c r="H13" s="194">
        <v>15</v>
      </c>
      <c r="I13" s="194">
        <v>9</v>
      </c>
      <c r="J13" s="194">
        <v>9</v>
      </c>
      <c r="K13" s="194">
        <v>9</v>
      </c>
      <c r="L13" s="194">
        <v>12</v>
      </c>
      <c r="M13" s="194">
        <v>3</v>
      </c>
      <c r="N13" s="195"/>
      <c r="O13" s="196">
        <f t="shared" si="0"/>
        <v>118</v>
      </c>
      <c r="P13" s="197" t="s">
        <v>96</v>
      </c>
      <c r="Q13" s="198">
        <f t="shared" si="1"/>
        <v>42</v>
      </c>
    </row>
    <row r="14" spans="1:24" ht="14.4" x14ac:dyDescent="0.3">
      <c r="A14" s="192">
        <v>9</v>
      </c>
      <c r="B14" s="199">
        <v>3</v>
      </c>
      <c r="C14" s="200">
        <v>18</v>
      </c>
      <c r="D14" s="200">
        <v>11</v>
      </c>
      <c r="E14" s="200">
        <v>8</v>
      </c>
      <c r="F14" s="200">
        <v>9</v>
      </c>
      <c r="G14" s="200">
        <v>9</v>
      </c>
      <c r="H14" s="200">
        <v>13</v>
      </c>
      <c r="I14" s="200">
        <v>9</v>
      </c>
      <c r="J14" s="200">
        <v>9</v>
      </c>
      <c r="K14" s="200">
        <v>9</v>
      </c>
      <c r="L14" s="200">
        <v>11</v>
      </c>
      <c r="M14" s="200">
        <v>3</v>
      </c>
      <c r="N14" s="204"/>
      <c r="O14" s="196">
        <f t="shared" si="0"/>
        <v>109</v>
      </c>
      <c r="P14" s="197" t="s">
        <v>40</v>
      </c>
      <c r="Q14" s="198">
        <f t="shared" si="1"/>
        <v>37</v>
      </c>
    </row>
    <row r="15" spans="1:24" ht="14.4" x14ac:dyDescent="0.3">
      <c r="A15" s="192">
        <v>10</v>
      </c>
      <c r="B15" s="199">
        <v>1</v>
      </c>
      <c r="C15" s="200">
        <v>12</v>
      </c>
      <c r="D15" s="200">
        <v>12</v>
      </c>
      <c r="E15" s="200">
        <v>9</v>
      </c>
      <c r="F15" s="200">
        <v>9</v>
      </c>
      <c r="G15" s="200">
        <v>10</v>
      </c>
      <c r="H15" s="200">
        <v>13</v>
      </c>
      <c r="I15" s="200">
        <v>9</v>
      </c>
      <c r="J15" s="200">
        <v>10</v>
      </c>
      <c r="K15" s="200">
        <v>9</v>
      </c>
      <c r="L15" s="200">
        <v>12</v>
      </c>
      <c r="M15" s="200">
        <v>3</v>
      </c>
      <c r="N15" s="200"/>
      <c r="O15" s="196">
        <f t="shared" si="0"/>
        <v>108</v>
      </c>
      <c r="P15" s="197" t="s">
        <v>40</v>
      </c>
      <c r="Q15" s="198">
        <f t="shared" si="1"/>
        <v>33</v>
      </c>
    </row>
    <row r="16" spans="1:24" ht="14.4" x14ac:dyDescent="0.3">
      <c r="A16" s="192">
        <v>11</v>
      </c>
      <c r="B16" s="199" t="s">
        <v>126</v>
      </c>
      <c r="C16" s="194">
        <v>18</v>
      </c>
      <c r="D16" s="194">
        <v>9</v>
      </c>
      <c r="E16" s="194"/>
      <c r="F16" s="194">
        <v>9</v>
      </c>
      <c r="G16" s="194">
        <v>9</v>
      </c>
      <c r="H16" s="194">
        <v>13</v>
      </c>
      <c r="I16" s="194">
        <v>9</v>
      </c>
      <c r="J16" s="194">
        <v>9</v>
      </c>
      <c r="K16" s="194">
        <v>9</v>
      </c>
      <c r="L16" s="194">
        <v>12</v>
      </c>
      <c r="M16" s="194"/>
      <c r="N16" s="195"/>
      <c r="O16" s="196">
        <f t="shared" si="0"/>
        <v>97</v>
      </c>
      <c r="P16" s="205" t="s">
        <v>135</v>
      </c>
      <c r="Q16" s="198">
        <f t="shared" si="1"/>
        <v>27</v>
      </c>
    </row>
    <row r="17" spans="1:19" ht="14.4" x14ac:dyDescent="0.3">
      <c r="A17" s="192">
        <v>12</v>
      </c>
      <c r="B17" s="199">
        <v>2</v>
      </c>
      <c r="C17" s="200">
        <v>15</v>
      </c>
      <c r="D17" s="200">
        <v>10</v>
      </c>
      <c r="E17" s="200"/>
      <c r="F17" s="200">
        <v>9</v>
      </c>
      <c r="G17" s="200">
        <v>10</v>
      </c>
      <c r="H17" s="200">
        <v>13</v>
      </c>
      <c r="I17" s="200">
        <v>9</v>
      </c>
      <c r="J17" s="200">
        <v>9</v>
      </c>
      <c r="K17" s="200">
        <v>9</v>
      </c>
      <c r="L17" s="200">
        <v>11</v>
      </c>
      <c r="M17" s="200"/>
      <c r="N17" s="200"/>
      <c r="O17" s="196">
        <f t="shared" si="0"/>
        <v>95</v>
      </c>
      <c r="P17" s="197" t="s">
        <v>40</v>
      </c>
      <c r="Q17" s="198">
        <f t="shared" si="1"/>
        <v>25</v>
      </c>
    </row>
    <row r="18" spans="1:19" ht="14.4" x14ac:dyDescent="0.3">
      <c r="A18" s="192">
        <v>13</v>
      </c>
      <c r="B18" s="199" t="s">
        <v>127</v>
      </c>
      <c r="C18" s="194">
        <v>16</v>
      </c>
      <c r="D18" s="194">
        <v>11</v>
      </c>
      <c r="E18" s="194"/>
      <c r="F18" s="194">
        <v>9</v>
      </c>
      <c r="G18" s="194">
        <v>9</v>
      </c>
      <c r="H18" s="194">
        <v>13</v>
      </c>
      <c r="I18" s="194">
        <v>9</v>
      </c>
      <c r="J18" s="194">
        <v>9</v>
      </c>
      <c r="K18" s="194">
        <v>9</v>
      </c>
      <c r="L18" s="194">
        <v>9</v>
      </c>
      <c r="M18" s="194"/>
      <c r="N18" s="195"/>
      <c r="O18" s="196">
        <f t="shared" si="0"/>
        <v>94</v>
      </c>
      <c r="P18" s="205" t="s">
        <v>135</v>
      </c>
      <c r="Q18" s="198">
        <f t="shared" si="1"/>
        <v>27</v>
      </c>
    </row>
    <row r="19" spans="1:19" ht="14.4" x14ac:dyDescent="0.3">
      <c r="A19" s="192">
        <v>14</v>
      </c>
      <c r="B19" s="199" t="s">
        <v>129</v>
      </c>
      <c r="C19" s="200">
        <v>18</v>
      </c>
      <c r="D19" s="200"/>
      <c r="E19" s="200"/>
      <c r="F19" s="200">
        <v>9</v>
      </c>
      <c r="G19" s="200">
        <v>11</v>
      </c>
      <c r="H19" s="200">
        <v>14</v>
      </c>
      <c r="I19" s="200">
        <v>9</v>
      </c>
      <c r="J19" s="200">
        <v>9</v>
      </c>
      <c r="K19" s="200">
        <v>10</v>
      </c>
      <c r="L19" s="200">
        <v>10</v>
      </c>
      <c r="M19" s="200"/>
      <c r="N19" s="200"/>
      <c r="O19" s="196">
        <f t="shared" si="0"/>
        <v>90</v>
      </c>
      <c r="P19" s="205" t="s">
        <v>135</v>
      </c>
      <c r="Q19" s="198">
        <f t="shared" si="1"/>
        <v>18</v>
      </c>
    </row>
    <row r="20" spans="1:19" ht="14.4" x14ac:dyDescent="0.3">
      <c r="A20" s="192">
        <v>15</v>
      </c>
      <c r="B20" s="193">
        <v>76</v>
      </c>
      <c r="C20" s="194">
        <v>12</v>
      </c>
      <c r="D20" s="194"/>
      <c r="E20" s="194"/>
      <c r="F20" s="194">
        <v>9</v>
      </c>
      <c r="G20" s="194">
        <v>10</v>
      </c>
      <c r="H20" s="194">
        <v>13</v>
      </c>
      <c r="I20" s="194">
        <v>9</v>
      </c>
      <c r="J20" s="194">
        <v>9</v>
      </c>
      <c r="K20" s="194">
        <v>9</v>
      </c>
      <c r="L20" s="194">
        <v>10</v>
      </c>
      <c r="M20" s="194"/>
      <c r="N20" s="195"/>
      <c r="O20" s="196">
        <f t="shared" si="0"/>
        <v>81</v>
      </c>
      <c r="P20" s="197" t="s">
        <v>40</v>
      </c>
      <c r="Q20" s="198">
        <f t="shared" si="1"/>
        <v>12</v>
      </c>
    </row>
    <row r="21" spans="1:19" ht="14.4" x14ac:dyDescent="0.3">
      <c r="A21" s="192">
        <v>16</v>
      </c>
      <c r="B21" s="199" t="s">
        <v>128</v>
      </c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  <c r="N21" s="195"/>
      <c r="O21" s="196">
        <f t="shared" si="0"/>
        <v>0</v>
      </c>
      <c r="P21" s="205" t="s">
        <v>135</v>
      </c>
      <c r="Q21" s="198">
        <f t="shared" si="1"/>
        <v>0</v>
      </c>
    </row>
    <row r="22" spans="1:19" ht="14.4" x14ac:dyDescent="0.3">
      <c r="A22" s="192"/>
      <c r="B22" s="199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196" t="str">
        <f t="shared" ref="O22:O45" si="2">IF(B22="","",SUM(C22:M22)-(N22))</f>
        <v/>
      </c>
      <c r="P22" s="205"/>
      <c r="Q22" s="198">
        <f t="shared" si="1"/>
        <v>0</v>
      </c>
    </row>
    <row r="23" spans="1:19" ht="14.4" x14ac:dyDescent="0.3">
      <c r="A23" s="192"/>
      <c r="B23" s="199"/>
      <c r="C23" s="200"/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0"/>
      <c r="O23" s="196" t="str">
        <f t="shared" si="2"/>
        <v/>
      </c>
      <c r="P23" s="197"/>
      <c r="Q23" s="198">
        <f t="shared" si="1"/>
        <v>0</v>
      </c>
    </row>
    <row r="24" spans="1:19" ht="14.4" x14ac:dyDescent="0.3">
      <c r="A24" s="192"/>
      <c r="B24" s="199"/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196" t="str">
        <f t="shared" si="2"/>
        <v/>
      </c>
      <c r="P24" s="197"/>
      <c r="Q24" s="198">
        <f t="shared" si="1"/>
        <v>0</v>
      </c>
    </row>
    <row r="25" spans="1:19" ht="14.4" x14ac:dyDescent="0.3">
      <c r="A25" s="192"/>
      <c r="B25" s="199"/>
      <c r="C25" s="194"/>
      <c r="D25" s="194"/>
      <c r="E25" s="194"/>
      <c r="F25" s="194"/>
      <c r="G25" s="194"/>
      <c r="H25" s="194"/>
      <c r="I25" s="194"/>
      <c r="J25" s="194"/>
      <c r="K25" s="194"/>
      <c r="L25" s="194"/>
      <c r="M25" s="194"/>
      <c r="N25" s="195"/>
      <c r="O25" s="196" t="str">
        <f t="shared" si="2"/>
        <v/>
      </c>
      <c r="P25" s="197"/>
      <c r="Q25" s="198">
        <f t="shared" si="1"/>
        <v>0</v>
      </c>
    </row>
    <row r="26" spans="1:19" ht="14.4" x14ac:dyDescent="0.3">
      <c r="A26" s="192"/>
      <c r="B26" s="199"/>
      <c r="C26" s="194"/>
      <c r="D26" s="194"/>
      <c r="E26" s="194"/>
      <c r="F26" s="194"/>
      <c r="G26" s="194"/>
      <c r="H26" s="194"/>
      <c r="I26" s="194"/>
      <c r="J26" s="194"/>
      <c r="K26" s="194"/>
      <c r="L26" s="194"/>
      <c r="M26" s="194"/>
      <c r="N26" s="195"/>
      <c r="O26" s="196" t="str">
        <f t="shared" si="2"/>
        <v/>
      </c>
      <c r="P26" s="205"/>
      <c r="Q26" s="198">
        <f t="shared" si="1"/>
        <v>0</v>
      </c>
    </row>
    <row r="27" spans="1:19" ht="14.4" x14ac:dyDescent="0.3">
      <c r="A27" s="192"/>
      <c r="B27" s="199"/>
      <c r="C27" s="194"/>
      <c r="D27" s="194"/>
      <c r="E27" s="194"/>
      <c r="F27" s="194"/>
      <c r="G27" s="194"/>
      <c r="H27" s="194"/>
      <c r="I27" s="194"/>
      <c r="J27" s="194"/>
      <c r="K27" s="194"/>
      <c r="L27" s="194"/>
      <c r="M27" s="194"/>
      <c r="N27" s="195"/>
      <c r="O27" s="196" t="str">
        <f t="shared" si="2"/>
        <v/>
      </c>
      <c r="P27" s="205"/>
      <c r="Q27" s="198">
        <f t="shared" si="1"/>
        <v>0</v>
      </c>
    </row>
    <row r="28" spans="1:19" ht="14.4" x14ac:dyDescent="0.3">
      <c r="A28" s="192"/>
      <c r="B28" s="199"/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196" t="str">
        <f t="shared" si="2"/>
        <v/>
      </c>
      <c r="P28" s="205"/>
      <c r="Q28" s="198">
        <f t="shared" si="1"/>
        <v>0</v>
      </c>
    </row>
    <row r="29" spans="1:19" ht="14.4" x14ac:dyDescent="0.3">
      <c r="A29" s="192"/>
      <c r="B29" s="199"/>
      <c r="C29" s="200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196" t="str">
        <f t="shared" si="2"/>
        <v/>
      </c>
      <c r="P29" s="205"/>
      <c r="Q29" s="198">
        <f t="shared" si="1"/>
        <v>0</v>
      </c>
    </row>
    <row r="30" spans="1:19" ht="14.4" x14ac:dyDescent="0.3">
      <c r="A30" s="192"/>
      <c r="B30" s="199"/>
      <c r="C30" s="194"/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5"/>
      <c r="O30" s="196" t="str">
        <f t="shared" si="2"/>
        <v/>
      </c>
      <c r="P30" s="205"/>
      <c r="Q30" s="198">
        <f t="shared" si="1"/>
        <v>0</v>
      </c>
      <c r="R30" s="128"/>
      <c r="S30" s="128"/>
    </row>
    <row r="31" spans="1:19" ht="14.4" x14ac:dyDescent="0.3">
      <c r="A31" s="192"/>
      <c r="B31" s="199"/>
      <c r="C31" s="194"/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95"/>
      <c r="O31" s="196" t="str">
        <f t="shared" si="2"/>
        <v/>
      </c>
      <c r="P31" s="205"/>
      <c r="Q31" s="198">
        <f t="shared" si="1"/>
        <v>0</v>
      </c>
    </row>
    <row r="32" spans="1:19" ht="14.4" x14ac:dyDescent="0.3">
      <c r="A32" s="192"/>
      <c r="B32" s="199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196" t="str">
        <f t="shared" si="2"/>
        <v/>
      </c>
      <c r="P32" s="205"/>
      <c r="Q32" s="198">
        <f t="shared" si="1"/>
        <v>0</v>
      </c>
    </row>
    <row r="33" spans="1:17" ht="14.4" x14ac:dyDescent="0.3">
      <c r="A33" s="192"/>
      <c r="B33" s="199"/>
      <c r="C33" s="194"/>
      <c r="D33" s="194"/>
      <c r="E33" s="194"/>
      <c r="F33" s="194"/>
      <c r="G33" s="194"/>
      <c r="H33" s="194"/>
      <c r="I33" s="194"/>
      <c r="J33" s="194"/>
      <c r="K33" s="194"/>
      <c r="L33" s="194"/>
      <c r="M33" s="194"/>
      <c r="N33" s="195"/>
      <c r="O33" s="196" t="str">
        <f t="shared" si="2"/>
        <v/>
      </c>
      <c r="P33" s="205"/>
      <c r="Q33" s="198">
        <f t="shared" si="1"/>
        <v>0</v>
      </c>
    </row>
    <row r="34" spans="1:17" ht="14.4" x14ac:dyDescent="0.3">
      <c r="A34" s="192"/>
      <c r="B34" s="199"/>
      <c r="C34" s="200"/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/>
      <c r="O34" s="196" t="str">
        <f t="shared" si="2"/>
        <v/>
      </c>
      <c r="P34" s="205"/>
      <c r="Q34" s="198">
        <f t="shared" si="1"/>
        <v>0</v>
      </c>
    </row>
    <row r="35" spans="1:17" ht="14.4" x14ac:dyDescent="0.3">
      <c r="A35" s="192"/>
      <c r="B35" s="199"/>
      <c r="C35" s="200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196" t="str">
        <f t="shared" si="2"/>
        <v/>
      </c>
      <c r="P35" s="205"/>
      <c r="Q35" s="198">
        <f t="shared" si="1"/>
        <v>0</v>
      </c>
    </row>
    <row r="36" spans="1:17" ht="14.4" x14ac:dyDescent="0.3">
      <c r="A36" s="192"/>
      <c r="B36" s="199"/>
      <c r="C36" s="194"/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5"/>
      <c r="O36" s="196" t="str">
        <f t="shared" si="2"/>
        <v/>
      </c>
      <c r="P36" s="205"/>
      <c r="Q36" s="198">
        <f t="shared" si="1"/>
        <v>0</v>
      </c>
    </row>
    <row r="37" spans="1:17" ht="14.4" x14ac:dyDescent="0.3">
      <c r="A37" s="192"/>
      <c r="B37" s="199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196" t="str">
        <f t="shared" si="2"/>
        <v/>
      </c>
      <c r="P37" s="205"/>
      <c r="Q37" s="198">
        <f t="shared" si="1"/>
        <v>0</v>
      </c>
    </row>
    <row r="38" spans="1:17" ht="14.4" x14ac:dyDescent="0.3">
      <c r="A38" s="192"/>
      <c r="B38" s="199"/>
      <c r="C38" s="200"/>
      <c r="D38" s="200"/>
      <c r="E38" s="200"/>
      <c r="F38" s="200"/>
      <c r="G38" s="200"/>
      <c r="H38" s="200"/>
      <c r="I38" s="200"/>
      <c r="J38" s="200"/>
      <c r="K38" s="200"/>
      <c r="L38" s="200"/>
      <c r="M38" s="200"/>
      <c r="N38" s="200"/>
      <c r="O38" s="196" t="str">
        <f t="shared" si="2"/>
        <v/>
      </c>
      <c r="P38" s="205"/>
      <c r="Q38" s="198">
        <f t="shared" si="1"/>
        <v>0</v>
      </c>
    </row>
    <row r="39" spans="1:17" ht="14.4" x14ac:dyDescent="0.3">
      <c r="A39" s="192"/>
      <c r="B39" s="199"/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196" t="str">
        <f t="shared" si="2"/>
        <v/>
      </c>
      <c r="P39" s="205"/>
      <c r="Q39" s="198">
        <f t="shared" si="1"/>
        <v>0</v>
      </c>
    </row>
    <row r="40" spans="1:17" x14ac:dyDescent="0.3">
      <c r="A40" s="59"/>
      <c r="O40" s="196" t="str">
        <f t="shared" si="2"/>
        <v/>
      </c>
    </row>
    <row r="41" spans="1:17" x14ac:dyDescent="0.3">
      <c r="A41" s="59"/>
      <c r="O41" s="196" t="str">
        <f t="shared" si="2"/>
        <v/>
      </c>
    </row>
    <row r="42" spans="1:17" x14ac:dyDescent="0.3">
      <c r="A42" s="59"/>
      <c r="O42" s="196" t="str">
        <f t="shared" si="2"/>
        <v/>
      </c>
    </row>
    <row r="43" spans="1:17" x14ac:dyDescent="0.3">
      <c r="A43" s="59"/>
      <c r="O43" s="196" t="str">
        <f t="shared" si="2"/>
        <v/>
      </c>
    </row>
    <row r="44" spans="1:17" x14ac:dyDescent="0.3">
      <c r="A44" s="59"/>
      <c r="O44" s="196" t="str">
        <f t="shared" si="2"/>
        <v/>
      </c>
    </row>
    <row r="45" spans="1:17" x14ac:dyDescent="0.3">
      <c r="A45" s="59"/>
      <c r="O45" s="196" t="str">
        <f t="shared" si="2"/>
        <v/>
      </c>
    </row>
  </sheetData>
  <sortState xmlns:xlrd2="http://schemas.microsoft.com/office/spreadsheetml/2017/richdata2" ref="B6:P21">
    <sortCondition descending="1" ref="O6:O21"/>
    <sortCondition descending="1" ref="C6:C21"/>
  </sortState>
  <mergeCells count="17">
    <mergeCell ref="S7:T7"/>
    <mergeCell ref="S8:T8"/>
    <mergeCell ref="S9:T9"/>
    <mergeCell ref="B3:D4"/>
    <mergeCell ref="G3:J4"/>
    <mergeCell ref="K3:L3"/>
    <mergeCell ref="M3:N4"/>
    <mergeCell ref="O3:P3"/>
    <mergeCell ref="E4:F4"/>
    <mergeCell ref="K4:L4"/>
    <mergeCell ref="O4:P4"/>
    <mergeCell ref="B1:C1"/>
    <mergeCell ref="D1:K1"/>
    <mergeCell ref="B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77D32-858D-4996-ABF3-EB1BFE771992}">
  <dimension ref="A1:X45"/>
  <sheetViews>
    <sheetView workbookViewId="0">
      <selection sqref="A1:Q32"/>
    </sheetView>
  </sheetViews>
  <sheetFormatPr defaultColWidth="9.109375" defaultRowHeight="13.8" x14ac:dyDescent="0.3"/>
  <cols>
    <col min="1" max="1" width="3.33203125" style="1" customWidth="1"/>
    <col min="2" max="2" width="7.109375" style="79" customWidth="1"/>
    <col min="3" max="13" width="4.33203125" style="59" customWidth="1"/>
    <col min="14" max="14" width="4.88671875" style="59" customWidth="1"/>
    <col min="15" max="15" width="5.44140625" style="1" customWidth="1"/>
    <col min="16" max="16" width="10.33203125" style="80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2.109375" style="1" customWidth="1"/>
    <col min="21" max="16384" width="9.109375" style="1"/>
  </cols>
  <sheetData>
    <row r="1" spans="1:24" ht="15.6" x14ac:dyDescent="0.3">
      <c r="B1" s="358" t="s">
        <v>32</v>
      </c>
      <c r="C1" s="359"/>
      <c r="D1" s="360" t="s">
        <v>73</v>
      </c>
      <c r="E1" s="360"/>
      <c r="F1" s="360"/>
      <c r="G1" s="360"/>
      <c r="H1" s="360"/>
      <c r="I1" s="361"/>
      <c r="J1" s="361"/>
      <c r="K1" s="362"/>
      <c r="R1" s="59"/>
      <c r="S1" s="59"/>
      <c r="T1" s="128"/>
      <c r="U1" s="59"/>
      <c r="V1" s="139"/>
      <c r="W1" s="208"/>
    </row>
    <row r="2" spans="1:24" ht="15.6" x14ac:dyDescent="0.3">
      <c r="B2" s="363"/>
      <c r="C2" s="364"/>
      <c r="D2" s="360" t="s">
        <v>74</v>
      </c>
      <c r="E2" s="360"/>
      <c r="F2" s="365"/>
      <c r="G2" s="366" t="s">
        <v>83</v>
      </c>
      <c r="H2" s="367"/>
      <c r="I2" s="367"/>
      <c r="J2" s="368"/>
      <c r="K2" s="364"/>
      <c r="L2" s="180"/>
      <c r="M2" s="181"/>
      <c r="O2" s="59"/>
      <c r="P2" s="182"/>
      <c r="R2" s="59"/>
      <c r="S2" s="59"/>
      <c r="T2" s="128"/>
      <c r="U2" s="59"/>
      <c r="V2" s="139"/>
      <c r="W2" s="208"/>
    </row>
    <row r="3" spans="1:24" ht="25.5" customHeight="1" x14ac:dyDescent="0.25">
      <c r="B3" s="369" t="s">
        <v>94</v>
      </c>
      <c r="C3" s="370"/>
      <c r="D3" s="371"/>
      <c r="E3" s="206" t="s">
        <v>85</v>
      </c>
      <c r="F3" s="207"/>
      <c r="G3" s="374" t="s">
        <v>95</v>
      </c>
      <c r="H3" s="375"/>
      <c r="I3" s="375"/>
      <c r="J3" s="375"/>
      <c r="K3" s="378" t="s">
        <v>85</v>
      </c>
      <c r="L3" s="379"/>
      <c r="M3" s="380" t="s">
        <v>86</v>
      </c>
      <c r="N3" s="381"/>
      <c r="O3" s="384" t="s">
        <v>85</v>
      </c>
      <c r="P3" s="384"/>
      <c r="Q3" s="211"/>
      <c r="R3" s="209"/>
      <c r="S3" s="210"/>
      <c r="T3" s="209"/>
      <c r="U3" s="210"/>
      <c r="V3" s="209"/>
      <c r="W3" s="210"/>
      <c r="X3" s="209"/>
    </row>
    <row r="4" spans="1:24" ht="12" x14ac:dyDescent="0.25">
      <c r="B4" s="372"/>
      <c r="C4" s="373"/>
      <c r="D4" s="373"/>
      <c r="E4" s="387">
        <f>SUM(O6:O17)</f>
        <v>1296</v>
      </c>
      <c r="F4" s="388"/>
      <c r="G4" s="376"/>
      <c r="H4" s="377"/>
      <c r="I4" s="377"/>
      <c r="J4" s="377"/>
      <c r="K4" s="389">
        <f>SUM(Q6:Q13)</f>
        <v>308</v>
      </c>
      <c r="L4" s="390"/>
      <c r="M4" s="382"/>
      <c r="N4" s="383"/>
      <c r="O4" s="383">
        <f>MAX(C6:C39)</f>
        <v>22</v>
      </c>
      <c r="P4" s="391"/>
      <c r="Q4" s="211"/>
      <c r="R4" s="209"/>
      <c r="S4" s="210"/>
      <c r="T4" s="209"/>
      <c r="U4" s="210"/>
      <c r="V4" s="209"/>
      <c r="W4" s="210"/>
      <c r="X4" s="209"/>
    </row>
    <row r="5" spans="1:24" s="50" customFormat="1" ht="25.5" customHeight="1" x14ac:dyDescent="0.25">
      <c r="A5" s="183"/>
      <c r="B5" s="184" t="s">
        <v>0</v>
      </c>
      <c r="C5" s="185" t="s">
        <v>2</v>
      </c>
      <c r="D5" s="185" t="s">
        <v>3</v>
      </c>
      <c r="E5" s="185" t="s">
        <v>4</v>
      </c>
      <c r="F5" s="185" t="s">
        <v>21</v>
      </c>
      <c r="G5" s="185" t="s">
        <v>5</v>
      </c>
      <c r="H5" s="185" t="s">
        <v>6</v>
      </c>
      <c r="I5" s="185" t="s">
        <v>7</v>
      </c>
      <c r="J5" s="185" t="s">
        <v>8</v>
      </c>
      <c r="K5" s="185" t="s">
        <v>19</v>
      </c>
      <c r="L5" s="185" t="s">
        <v>25</v>
      </c>
      <c r="M5" s="186" t="s">
        <v>17</v>
      </c>
      <c r="N5" s="187" t="s">
        <v>9</v>
      </c>
      <c r="O5" s="188" t="s">
        <v>87</v>
      </c>
      <c r="P5" s="189" t="s">
        <v>88</v>
      </c>
      <c r="Q5" s="190" t="s">
        <v>89</v>
      </c>
      <c r="R5" s="191"/>
      <c r="S5" s="128"/>
      <c r="T5" s="191"/>
      <c r="U5" s="128"/>
    </row>
    <row r="6" spans="1:24" ht="14.4" x14ac:dyDescent="0.3">
      <c r="A6" s="192">
        <v>1</v>
      </c>
      <c r="B6" s="199">
        <v>30</v>
      </c>
      <c r="C6" s="200">
        <v>22</v>
      </c>
      <c r="D6" s="200">
        <v>10</v>
      </c>
      <c r="E6" s="200">
        <v>9</v>
      </c>
      <c r="F6" s="200">
        <v>10</v>
      </c>
      <c r="G6" s="200">
        <v>10</v>
      </c>
      <c r="H6" s="200">
        <v>13</v>
      </c>
      <c r="I6" s="200">
        <v>9</v>
      </c>
      <c r="J6" s="200">
        <v>10</v>
      </c>
      <c r="K6" s="200">
        <v>10</v>
      </c>
      <c r="L6" s="200">
        <v>9</v>
      </c>
      <c r="M6" s="200">
        <v>3</v>
      </c>
      <c r="N6" s="200"/>
      <c r="O6" s="196">
        <f t="shared" ref="O6:O29" si="0">IF(B6="","",SUM(C6:M6)-(N6))</f>
        <v>115</v>
      </c>
      <c r="P6" s="197" t="s">
        <v>100</v>
      </c>
      <c r="Q6" s="198">
        <f t="shared" ref="Q6:Q39" si="1">SUM(C6:E6)</f>
        <v>41</v>
      </c>
    </row>
    <row r="7" spans="1:24" ht="15.6" x14ac:dyDescent="0.3">
      <c r="A7" s="192">
        <v>2</v>
      </c>
      <c r="B7" s="193">
        <v>105</v>
      </c>
      <c r="C7" s="194">
        <v>19</v>
      </c>
      <c r="D7" s="194">
        <v>12</v>
      </c>
      <c r="E7" s="194">
        <v>10</v>
      </c>
      <c r="F7" s="194">
        <v>9</v>
      </c>
      <c r="G7" s="194">
        <v>11</v>
      </c>
      <c r="H7" s="194">
        <v>13</v>
      </c>
      <c r="I7" s="194">
        <v>9</v>
      </c>
      <c r="J7" s="194">
        <v>9</v>
      </c>
      <c r="K7" s="194">
        <v>10</v>
      </c>
      <c r="L7" s="194">
        <v>10</v>
      </c>
      <c r="M7" s="194">
        <v>3</v>
      </c>
      <c r="N7" s="195"/>
      <c r="O7" s="196">
        <f t="shared" si="0"/>
        <v>115</v>
      </c>
      <c r="P7" s="197" t="s">
        <v>96</v>
      </c>
      <c r="Q7" s="198">
        <f t="shared" si="1"/>
        <v>41</v>
      </c>
      <c r="S7" s="385" t="s">
        <v>90</v>
      </c>
      <c r="T7" s="386"/>
      <c r="U7" s="201" t="s">
        <v>91</v>
      </c>
      <c r="V7" s="202"/>
    </row>
    <row r="8" spans="1:24" ht="15.6" x14ac:dyDescent="0.3">
      <c r="A8" s="192">
        <v>3</v>
      </c>
      <c r="B8" s="199">
        <v>19</v>
      </c>
      <c r="C8" s="200">
        <v>20</v>
      </c>
      <c r="D8" s="200">
        <v>9</v>
      </c>
      <c r="E8" s="200">
        <v>10</v>
      </c>
      <c r="F8" s="200">
        <v>10</v>
      </c>
      <c r="G8" s="200">
        <v>10</v>
      </c>
      <c r="H8" s="200">
        <v>13</v>
      </c>
      <c r="I8" s="200">
        <v>9</v>
      </c>
      <c r="J8" s="200">
        <v>9</v>
      </c>
      <c r="K8" s="200">
        <v>10</v>
      </c>
      <c r="L8" s="200">
        <v>9</v>
      </c>
      <c r="M8" s="200">
        <v>3</v>
      </c>
      <c r="N8" s="200"/>
      <c r="O8" s="196">
        <f t="shared" si="0"/>
        <v>112</v>
      </c>
      <c r="P8" s="197" t="s">
        <v>100</v>
      </c>
      <c r="Q8" s="198">
        <f t="shared" si="1"/>
        <v>39</v>
      </c>
      <c r="S8" s="385" t="s">
        <v>92</v>
      </c>
      <c r="T8" s="386"/>
      <c r="U8" s="201" t="s">
        <v>91</v>
      </c>
      <c r="V8" s="203"/>
    </row>
    <row r="9" spans="1:24" ht="15.6" x14ac:dyDescent="0.3">
      <c r="A9" s="192">
        <v>4</v>
      </c>
      <c r="B9" s="199">
        <v>27</v>
      </c>
      <c r="C9" s="200">
        <v>18</v>
      </c>
      <c r="D9" s="200">
        <v>10</v>
      </c>
      <c r="E9" s="200">
        <v>9</v>
      </c>
      <c r="F9" s="200">
        <v>9</v>
      </c>
      <c r="G9" s="200">
        <v>13</v>
      </c>
      <c r="H9" s="200">
        <v>12</v>
      </c>
      <c r="I9" s="200">
        <v>10</v>
      </c>
      <c r="J9" s="200">
        <v>9</v>
      </c>
      <c r="K9" s="200">
        <v>9</v>
      </c>
      <c r="L9" s="200">
        <v>9</v>
      </c>
      <c r="M9" s="200">
        <v>3</v>
      </c>
      <c r="N9" s="200"/>
      <c r="O9" s="196">
        <f t="shared" si="0"/>
        <v>111</v>
      </c>
      <c r="P9" s="197" t="s">
        <v>97</v>
      </c>
      <c r="Q9" s="198">
        <f t="shared" si="1"/>
        <v>37</v>
      </c>
      <c r="S9" s="385" t="s">
        <v>93</v>
      </c>
      <c r="T9" s="386"/>
      <c r="U9" s="201" t="s">
        <v>91</v>
      </c>
      <c r="V9" s="203"/>
    </row>
    <row r="10" spans="1:24" ht="15.6" x14ac:dyDescent="0.3">
      <c r="A10" s="192">
        <v>5</v>
      </c>
      <c r="B10" s="199">
        <v>10</v>
      </c>
      <c r="C10" s="200">
        <v>20</v>
      </c>
      <c r="D10" s="200">
        <v>9</v>
      </c>
      <c r="E10" s="200">
        <v>8</v>
      </c>
      <c r="F10" s="200">
        <v>9</v>
      </c>
      <c r="G10" s="200">
        <v>10</v>
      </c>
      <c r="H10" s="200">
        <v>13</v>
      </c>
      <c r="I10" s="200">
        <v>9</v>
      </c>
      <c r="J10" s="200">
        <v>9</v>
      </c>
      <c r="K10" s="200">
        <v>9</v>
      </c>
      <c r="L10" s="200">
        <v>11</v>
      </c>
      <c r="M10" s="200">
        <v>3</v>
      </c>
      <c r="N10" s="200"/>
      <c r="O10" s="196">
        <f t="shared" si="0"/>
        <v>110</v>
      </c>
      <c r="P10" s="197" t="s">
        <v>136</v>
      </c>
      <c r="Q10" s="198">
        <f t="shared" si="1"/>
        <v>37</v>
      </c>
      <c r="U10" s="212"/>
      <c r="V10" s="213"/>
    </row>
    <row r="11" spans="1:24" ht="15.6" x14ac:dyDescent="0.3">
      <c r="A11" s="192">
        <v>6</v>
      </c>
      <c r="B11" s="199">
        <v>71</v>
      </c>
      <c r="C11" s="200">
        <v>20</v>
      </c>
      <c r="D11" s="200">
        <v>9</v>
      </c>
      <c r="E11" s="200">
        <v>9</v>
      </c>
      <c r="F11" s="200">
        <v>9</v>
      </c>
      <c r="G11" s="200">
        <v>9</v>
      </c>
      <c r="H11" s="200">
        <v>13</v>
      </c>
      <c r="I11" s="200">
        <v>9</v>
      </c>
      <c r="J11" s="200">
        <v>9</v>
      </c>
      <c r="K11" s="200">
        <v>10</v>
      </c>
      <c r="L11" s="200">
        <v>9</v>
      </c>
      <c r="M11" s="200">
        <v>3</v>
      </c>
      <c r="N11" s="200"/>
      <c r="O11" s="196">
        <f t="shared" si="0"/>
        <v>109</v>
      </c>
      <c r="P11" s="197" t="s">
        <v>96</v>
      </c>
      <c r="Q11" s="198">
        <f t="shared" si="1"/>
        <v>38</v>
      </c>
      <c r="S11" s="49"/>
      <c r="T11" s="49"/>
      <c r="U11" s="214"/>
      <c r="V11" s="131"/>
    </row>
    <row r="12" spans="1:24" ht="14.4" x14ac:dyDescent="0.3">
      <c r="A12" s="192">
        <v>7</v>
      </c>
      <c r="B12" s="199">
        <v>59</v>
      </c>
      <c r="C12" s="194">
        <v>18</v>
      </c>
      <c r="D12" s="194">
        <v>10</v>
      </c>
      <c r="E12" s="194">
        <v>9</v>
      </c>
      <c r="F12" s="194">
        <v>9</v>
      </c>
      <c r="G12" s="194">
        <v>11</v>
      </c>
      <c r="H12" s="194">
        <v>12</v>
      </c>
      <c r="I12" s="194">
        <v>9</v>
      </c>
      <c r="J12" s="194">
        <v>9</v>
      </c>
      <c r="K12" s="194">
        <v>10</v>
      </c>
      <c r="L12" s="194">
        <v>9</v>
      </c>
      <c r="M12" s="194">
        <v>3</v>
      </c>
      <c r="N12" s="195"/>
      <c r="O12" s="196">
        <f t="shared" si="0"/>
        <v>109</v>
      </c>
      <c r="P12" s="197" t="s">
        <v>97</v>
      </c>
      <c r="Q12" s="198">
        <f t="shared" si="1"/>
        <v>37</v>
      </c>
    </row>
    <row r="13" spans="1:24" ht="14.4" x14ac:dyDescent="0.3">
      <c r="A13" s="192">
        <v>8</v>
      </c>
      <c r="B13" s="199">
        <v>60</v>
      </c>
      <c r="C13" s="200">
        <v>17</v>
      </c>
      <c r="D13" s="200">
        <v>11</v>
      </c>
      <c r="E13" s="200">
        <v>10</v>
      </c>
      <c r="F13" s="200">
        <v>9</v>
      </c>
      <c r="G13" s="200">
        <v>10</v>
      </c>
      <c r="H13" s="200">
        <v>12</v>
      </c>
      <c r="I13" s="200">
        <v>9</v>
      </c>
      <c r="J13" s="200">
        <v>9</v>
      </c>
      <c r="K13" s="200">
        <v>9</v>
      </c>
      <c r="L13" s="200">
        <v>9</v>
      </c>
      <c r="M13" s="200">
        <v>3</v>
      </c>
      <c r="N13" s="200"/>
      <c r="O13" s="196">
        <f t="shared" si="0"/>
        <v>108</v>
      </c>
      <c r="P13" s="197" t="s">
        <v>99</v>
      </c>
      <c r="Q13" s="198">
        <f t="shared" si="1"/>
        <v>38</v>
      </c>
    </row>
    <row r="14" spans="1:24" ht="14.4" x14ac:dyDescent="0.3">
      <c r="A14" s="192">
        <v>9</v>
      </c>
      <c r="B14" s="199" t="s">
        <v>111</v>
      </c>
      <c r="C14" s="200">
        <v>17</v>
      </c>
      <c r="D14" s="200">
        <v>10</v>
      </c>
      <c r="E14" s="200">
        <v>9</v>
      </c>
      <c r="F14" s="200">
        <v>9</v>
      </c>
      <c r="G14" s="200">
        <v>10</v>
      </c>
      <c r="H14" s="200">
        <v>11</v>
      </c>
      <c r="I14" s="200">
        <v>10</v>
      </c>
      <c r="J14" s="200">
        <v>9</v>
      </c>
      <c r="K14" s="200">
        <v>9</v>
      </c>
      <c r="L14" s="200">
        <v>9</v>
      </c>
      <c r="M14" s="200">
        <v>3</v>
      </c>
      <c r="N14" s="200"/>
      <c r="O14" s="196">
        <f t="shared" si="0"/>
        <v>106</v>
      </c>
      <c r="P14" s="205" t="s">
        <v>135</v>
      </c>
      <c r="Q14" s="198">
        <f t="shared" si="1"/>
        <v>36</v>
      </c>
    </row>
    <row r="15" spans="1:24" ht="14.4" x14ac:dyDescent="0.3">
      <c r="A15" s="192">
        <v>10</v>
      </c>
      <c r="B15" s="199">
        <v>42</v>
      </c>
      <c r="C15" s="200">
        <v>16</v>
      </c>
      <c r="D15" s="200">
        <v>11</v>
      </c>
      <c r="E15" s="200">
        <v>10</v>
      </c>
      <c r="F15" s="200">
        <v>9</v>
      </c>
      <c r="G15" s="200">
        <v>10</v>
      </c>
      <c r="H15" s="200">
        <v>12</v>
      </c>
      <c r="I15" s="200">
        <v>9</v>
      </c>
      <c r="J15" s="200">
        <v>9</v>
      </c>
      <c r="K15" s="200">
        <v>9</v>
      </c>
      <c r="L15" s="200">
        <v>8</v>
      </c>
      <c r="M15" s="200">
        <v>3</v>
      </c>
      <c r="N15" s="200"/>
      <c r="O15" s="196">
        <f t="shared" si="0"/>
        <v>106</v>
      </c>
      <c r="P15" s="197" t="s">
        <v>99</v>
      </c>
      <c r="Q15" s="198">
        <f t="shared" si="1"/>
        <v>37</v>
      </c>
    </row>
    <row r="16" spans="1:24" ht="14.4" x14ac:dyDescent="0.3">
      <c r="A16" s="192">
        <v>11</v>
      </c>
      <c r="B16" s="199">
        <v>37</v>
      </c>
      <c r="C16" s="194">
        <v>17</v>
      </c>
      <c r="D16" s="194">
        <v>9</v>
      </c>
      <c r="E16" s="194">
        <v>6</v>
      </c>
      <c r="F16" s="194">
        <v>9</v>
      </c>
      <c r="G16" s="194">
        <v>9</v>
      </c>
      <c r="H16" s="194">
        <v>11</v>
      </c>
      <c r="I16" s="194">
        <v>8</v>
      </c>
      <c r="J16" s="194">
        <v>9</v>
      </c>
      <c r="K16" s="194">
        <v>9</v>
      </c>
      <c r="L16" s="194">
        <v>8</v>
      </c>
      <c r="M16" s="194">
        <v>3</v>
      </c>
      <c r="N16" s="195"/>
      <c r="O16" s="196">
        <f t="shared" si="0"/>
        <v>98</v>
      </c>
      <c r="P16" s="197" t="s">
        <v>101</v>
      </c>
      <c r="Q16" s="198">
        <f t="shared" si="1"/>
        <v>32</v>
      </c>
    </row>
    <row r="17" spans="1:19" ht="14.4" x14ac:dyDescent="0.3">
      <c r="A17" s="192">
        <v>12</v>
      </c>
      <c r="B17" s="199">
        <v>3</v>
      </c>
      <c r="C17" s="200">
        <v>14</v>
      </c>
      <c r="D17" s="200">
        <v>9</v>
      </c>
      <c r="E17" s="200">
        <v>9</v>
      </c>
      <c r="F17" s="200">
        <v>9</v>
      </c>
      <c r="G17" s="200">
        <v>9</v>
      </c>
      <c r="H17" s="200">
        <v>12</v>
      </c>
      <c r="I17" s="200">
        <v>8</v>
      </c>
      <c r="J17" s="200">
        <v>8</v>
      </c>
      <c r="K17" s="200">
        <v>9</v>
      </c>
      <c r="L17" s="200">
        <v>7</v>
      </c>
      <c r="M17" s="200">
        <v>3</v>
      </c>
      <c r="N17" s="204"/>
      <c r="O17" s="196">
        <f t="shared" si="0"/>
        <v>97</v>
      </c>
      <c r="P17" s="197" t="s">
        <v>99</v>
      </c>
      <c r="Q17" s="198">
        <f t="shared" si="1"/>
        <v>32</v>
      </c>
    </row>
    <row r="18" spans="1:19" ht="14.4" x14ac:dyDescent="0.3">
      <c r="A18" s="192">
        <v>13</v>
      </c>
      <c r="B18" s="199">
        <v>38</v>
      </c>
      <c r="C18" s="194">
        <v>14</v>
      </c>
      <c r="D18" s="194">
        <v>9</v>
      </c>
      <c r="E18" s="194">
        <v>6</v>
      </c>
      <c r="F18" s="194">
        <v>9</v>
      </c>
      <c r="G18" s="194">
        <v>10</v>
      </c>
      <c r="H18" s="194">
        <v>11</v>
      </c>
      <c r="I18" s="194">
        <v>9</v>
      </c>
      <c r="J18" s="194">
        <v>9</v>
      </c>
      <c r="K18" s="194">
        <v>9</v>
      </c>
      <c r="L18" s="194">
        <v>8</v>
      </c>
      <c r="M18" s="194">
        <v>3</v>
      </c>
      <c r="N18" s="195"/>
      <c r="O18" s="196">
        <f t="shared" si="0"/>
        <v>97</v>
      </c>
      <c r="P18" s="197" t="s">
        <v>101</v>
      </c>
      <c r="Q18" s="198">
        <f t="shared" si="1"/>
        <v>29</v>
      </c>
    </row>
    <row r="19" spans="1:19" ht="14.4" x14ac:dyDescent="0.3">
      <c r="A19" s="192">
        <v>14</v>
      </c>
      <c r="B19" s="193">
        <v>44</v>
      </c>
      <c r="C19" s="194">
        <v>13</v>
      </c>
      <c r="D19" s="194">
        <v>9</v>
      </c>
      <c r="E19" s="194">
        <v>6</v>
      </c>
      <c r="F19" s="194">
        <v>9</v>
      </c>
      <c r="G19" s="194">
        <v>10</v>
      </c>
      <c r="H19" s="194">
        <v>12</v>
      </c>
      <c r="I19" s="194">
        <v>9</v>
      </c>
      <c r="J19" s="194">
        <v>9</v>
      </c>
      <c r="K19" s="194">
        <v>9</v>
      </c>
      <c r="L19" s="194">
        <v>8</v>
      </c>
      <c r="M19" s="194">
        <v>3</v>
      </c>
      <c r="N19" s="195"/>
      <c r="O19" s="196">
        <f t="shared" si="0"/>
        <v>97</v>
      </c>
      <c r="P19" s="197" t="s">
        <v>100</v>
      </c>
      <c r="Q19" s="198">
        <f t="shared" si="1"/>
        <v>28</v>
      </c>
    </row>
    <row r="20" spans="1:19" ht="14.4" x14ac:dyDescent="0.3">
      <c r="A20" s="192">
        <v>15</v>
      </c>
      <c r="B20" s="193">
        <v>43</v>
      </c>
      <c r="C20" s="194">
        <v>13</v>
      </c>
      <c r="D20" s="194">
        <v>9</v>
      </c>
      <c r="E20" s="194">
        <v>7</v>
      </c>
      <c r="F20" s="194">
        <v>9</v>
      </c>
      <c r="G20" s="194">
        <v>10</v>
      </c>
      <c r="H20" s="194">
        <v>12</v>
      </c>
      <c r="I20" s="194">
        <v>8</v>
      </c>
      <c r="J20" s="194">
        <v>8</v>
      </c>
      <c r="K20" s="194">
        <v>9</v>
      </c>
      <c r="L20" s="194">
        <v>7</v>
      </c>
      <c r="M20" s="194">
        <v>3</v>
      </c>
      <c r="N20" s="195"/>
      <c r="O20" s="196">
        <f t="shared" si="0"/>
        <v>95</v>
      </c>
      <c r="P20" s="197" t="s">
        <v>99</v>
      </c>
      <c r="Q20" s="198">
        <f t="shared" si="1"/>
        <v>29</v>
      </c>
    </row>
    <row r="21" spans="1:19" ht="14.4" x14ac:dyDescent="0.3">
      <c r="A21" s="192">
        <v>16</v>
      </c>
      <c r="B21" s="199">
        <v>54</v>
      </c>
      <c r="C21" s="200">
        <v>20</v>
      </c>
      <c r="D21" s="200"/>
      <c r="E21" s="200">
        <v>7</v>
      </c>
      <c r="F21" s="200">
        <v>9</v>
      </c>
      <c r="G21" s="200">
        <v>9</v>
      </c>
      <c r="H21" s="200">
        <v>12</v>
      </c>
      <c r="I21" s="200">
        <v>9</v>
      </c>
      <c r="J21" s="200">
        <v>9</v>
      </c>
      <c r="K21" s="200">
        <v>9</v>
      </c>
      <c r="L21" s="200">
        <v>10</v>
      </c>
      <c r="M21" s="200"/>
      <c r="N21" s="200"/>
      <c r="O21" s="196">
        <f t="shared" si="0"/>
        <v>94</v>
      </c>
      <c r="P21" s="197" t="s">
        <v>136</v>
      </c>
      <c r="Q21" s="198">
        <f t="shared" si="1"/>
        <v>27</v>
      </c>
    </row>
    <row r="22" spans="1:19" ht="14.4" x14ac:dyDescent="0.3">
      <c r="A22" s="192">
        <v>17</v>
      </c>
      <c r="B22" s="199">
        <v>82</v>
      </c>
      <c r="C22" s="194">
        <v>16</v>
      </c>
      <c r="D22" s="194">
        <v>9</v>
      </c>
      <c r="E22" s="194"/>
      <c r="F22" s="194">
        <v>9</v>
      </c>
      <c r="G22" s="194">
        <v>10</v>
      </c>
      <c r="H22" s="194">
        <v>12</v>
      </c>
      <c r="I22" s="194">
        <v>10</v>
      </c>
      <c r="J22" s="194">
        <v>10</v>
      </c>
      <c r="K22" s="194">
        <v>9</v>
      </c>
      <c r="L22" s="194">
        <v>9</v>
      </c>
      <c r="M22" s="194"/>
      <c r="N22" s="195"/>
      <c r="O22" s="196">
        <f t="shared" si="0"/>
        <v>94</v>
      </c>
      <c r="P22" s="197" t="s">
        <v>136</v>
      </c>
      <c r="Q22" s="198">
        <f t="shared" si="1"/>
        <v>25</v>
      </c>
    </row>
    <row r="23" spans="1:19" ht="14.4" x14ac:dyDescent="0.3">
      <c r="A23" s="192">
        <v>18</v>
      </c>
      <c r="B23" s="199" t="s">
        <v>112</v>
      </c>
      <c r="C23" s="194">
        <v>14</v>
      </c>
      <c r="D23" s="194"/>
      <c r="E23" s="194">
        <v>10</v>
      </c>
      <c r="F23" s="194">
        <v>9</v>
      </c>
      <c r="G23" s="194">
        <v>10</v>
      </c>
      <c r="H23" s="194">
        <v>11</v>
      </c>
      <c r="I23" s="194">
        <v>9</v>
      </c>
      <c r="J23" s="194">
        <v>9</v>
      </c>
      <c r="K23" s="194">
        <v>10</v>
      </c>
      <c r="L23" s="194">
        <v>9</v>
      </c>
      <c r="M23" s="194"/>
      <c r="N23" s="195"/>
      <c r="O23" s="196">
        <f t="shared" si="0"/>
        <v>91</v>
      </c>
      <c r="P23" s="205" t="s">
        <v>135</v>
      </c>
      <c r="Q23" s="198">
        <f t="shared" si="1"/>
        <v>24</v>
      </c>
    </row>
    <row r="24" spans="1:19" ht="14.4" x14ac:dyDescent="0.3">
      <c r="A24" s="192">
        <v>19</v>
      </c>
      <c r="B24" s="199">
        <v>10</v>
      </c>
      <c r="C24" s="200">
        <v>18</v>
      </c>
      <c r="D24" s="200"/>
      <c r="E24" s="200"/>
      <c r="F24" s="200">
        <v>9</v>
      </c>
      <c r="G24" s="200">
        <v>10</v>
      </c>
      <c r="H24" s="200">
        <v>11</v>
      </c>
      <c r="I24" s="200">
        <v>9</v>
      </c>
      <c r="J24" s="200">
        <v>9</v>
      </c>
      <c r="K24" s="200">
        <v>9</v>
      </c>
      <c r="L24" s="200">
        <v>8</v>
      </c>
      <c r="M24" s="200"/>
      <c r="N24" s="200"/>
      <c r="O24" s="196">
        <f t="shared" si="0"/>
        <v>83</v>
      </c>
      <c r="P24" s="197" t="s">
        <v>101</v>
      </c>
      <c r="Q24" s="198">
        <f t="shared" si="1"/>
        <v>18</v>
      </c>
    </row>
    <row r="25" spans="1:19" ht="14.4" x14ac:dyDescent="0.3">
      <c r="A25" s="192">
        <v>20</v>
      </c>
      <c r="B25" s="199">
        <v>78</v>
      </c>
      <c r="C25" s="194">
        <v>16</v>
      </c>
      <c r="D25" s="194"/>
      <c r="E25" s="194"/>
      <c r="F25" s="194">
        <v>9</v>
      </c>
      <c r="G25" s="194">
        <v>10</v>
      </c>
      <c r="H25" s="194">
        <v>12</v>
      </c>
      <c r="I25" s="194">
        <v>9</v>
      </c>
      <c r="J25" s="194">
        <v>9</v>
      </c>
      <c r="K25" s="194">
        <v>9</v>
      </c>
      <c r="L25" s="194">
        <v>9</v>
      </c>
      <c r="M25" s="194"/>
      <c r="N25" s="195"/>
      <c r="O25" s="196">
        <f t="shared" si="0"/>
        <v>83</v>
      </c>
      <c r="P25" s="197" t="s">
        <v>136</v>
      </c>
      <c r="Q25" s="198">
        <f t="shared" si="1"/>
        <v>16</v>
      </c>
    </row>
    <row r="26" spans="1:19" ht="14.4" x14ac:dyDescent="0.3">
      <c r="A26" s="192">
        <v>21</v>
      </c>
      <c r="B26" s="199" t="s">
        <v>110</v>
      </c>
      <c r="C26" s="200">
        <v>15</v>
      </c>
      <c r="D26" s="200"/>
      <c r="E26" s="200">
        <v>6</v>
      </c>
      <c r="F26" s="200">
        <v>9</v>
      </c>
      <c r="G26" s="200">
        <v>9</v>
      </c>
      <c r="H26" s="200">
        <v>9</v>
      </c>
      <c r="I26" s="200">
        <v>10</v>
      </c>
      <c r="J26" s="200">
        <v>9</v>
      </c>
      <c r="K26" s="200">
        <v>9</v>
      </c>
      <c r="L26" s="200">
        <v>6</v>
      </c>
      <c r="M26" s="200"/>
      <c r="N26" s="200"/>
      <c r="O26" s="196">
        <f t="shared" si="0"/>
        <v>82</v>
      </c>
      <c r="P26" s="205" t="s">
        <v>135</v>
      </c>
      <c r="Q26" s="198">
        <f t="shared" si="1"/>
        <v>21</v>
      </c>
    </row>
    <row r="27" spans="1:19" ht="14.4" x14ac:dyDescent="0.3">
      <c r="A27" s="192">
        <v>22</v>
      </c>
      <c r="B27" s="199">
        <v>7</v>
      </c>
      <c r="C27" s="194">
        <v>16</v>
      </c>
      <c r="D27" s="194">
        <v>9</v>
      </c>
      <c r="E27" s="194"/>
      <c r="F27" s="194">
        <v>9</v>
      </c>
      <c r="G27" s="194"/>
      <c r="H27" s="194">
        <v>10</v>
      </c>
      <c r="I27" s="194">
        <v>9</v>
      </c>
      <c r="J27" s="194">
        <v>9</v>
      </c>
      <c r="K27" s="194">
        <v>9</v>
      </c>
      <c r="L27" s="194">
        <v>8</v>
      </c>
      <c r="M27" s="194"/>
      <c r="N27" s="195"/>
      <c r="O27" s="196">
        <f t="shared" si="0"/>
        <v>79</v>
      </c>
      <c r="P27" s="197" t="s">
        <v>101</v>
      </c>
      <c r="Q27" s="198">
        <f t="shared" si="1"/>
        <v>25</v>
      </c>
    </row>
    <row r="28" spans="1:19" ht="14.4" x14ac:dyDescent="0.3">
      <c r="A28" s="192">
        <v>23</v>
      </c>
      <c r="B28" s="199" t="s">
        <v>109</v>
      </c>
      <c r="C28" s="200">
        <v>12</v>
      </c>
      <c r="D28" s="200"/>
      <c r="E28" s="200">
        <v>6</v>
      </c>
      <c r="F28" s="200">
        <v>9</v>
      </c>
      <c r="G28" s="200"/>
      <c r="H28" s="200">
        <v>10</v>
      </c>
      <c r="I28" s="200">
        <v>9</v>
      </c>
      <c r="J28" s="200">
        <v>9</v>
      </c>
      <c r="K28" s="200">
        <v>6</v>
      </c>
      <c r="L28" s="200">
        <v>6</v>
      </c>
      <c r="M28" s="200"/>
      <c r="N28" s="200"/>
      <c r="O28" s="196">
        <f t="shared" si="0"/>
        <v>67</v>
      </c>
      <c r="P28" s="205" t="s">
        <v>135</v>
      </c>
      <c r="Q28" s="198">
        <f t="shared" si="1"/>
        <v>18</v>
      </c>
    </row>
    <row r="29" spans="1:19" ht="14.4" x14ac:dyDescent="0.3">
      <c r="A29" s="192">
        <v>24</v>
      </c>
      <c r="B29" s="193">
        <v>9</v>
      </c>
      <c r="C29" s="194"/>
      <c r="D29" s="194"/>
      <c r="E29" s="194"/>
      <c r="F29" s="194"/>
      <c r="G29" s="194"/>
      <c r="H29" s="194"/>
      <c r="I29" s="194"/>
      <c r="J29" s="194"/>
      <c r="K29" s="194"/>
      <c r="L29" s="194"/>
      <c r="M29" s="194"/>
      <c r="N29" s="195"/>
      <c r="O29" s="196">
        <f t="shared" si="0"/>
        <v>0</v>
      </c>
      <c r="P29" s="197" t="s">
        <v>100</v>
      </c>
      <c r="Q29" s="198">
        <f t="shared" si="1"/>
        <v>0</v>
      </c>
    </row>
    <row r="30" spans="1:19" ht="14.4" x14ac:dyDescent="0.3">
      <c r="A30" s="192"/>
      <c r="B30" s="199"/>
      <c r="C30" s="194"/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5"/>
      <c r="O30" s="196" t="str">
        <f t="shared" ref="O30:O45" si="2">IF(B30="","",SUM(C30:M30)-(N30))</f>
        <v/>
      </c>
      <c r="P30" s="205"/>
      <c r="Q30" s="198">
        <f t="shared" si="1"/>
        <v>0</v>
      </c>
      <c r="R30" s="128"/>
      <c r="S30" s="128"/>
    </row>
    <row r="31" spans="1:19" ht="14.4" x14ac:dyDescent="0.3">
      <c r="A31" s="192"/>
      <c r="B31" s="199"/>
      <c r="C31" s="194"/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95"/>
      <c r="O31" s="196" t="str">
        <f t="shared" si="2"/>
        <v/>
      </c>
      <c r="P31" s="205"/>
      <c r="Q31" s="198">
        <f t="shared" si="1"/>
        <v>0</v>
      </c>
    </row>
    <row r="32" spans="1:19" ht="14.4" x14ac:dyDescent="0.3">
      <c r="A32" s="192"/>
      <c r="B32" s="199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196" t="str">
        <f t="shared" si="2"/>
        <v/>
      </c>
      <c r="P32" s="205"/>
      <c r="Q32" s="198">
        <f t="shared" si="1"/>
        <v>0</v>
      </c>
    </row>
    <row r="33" spans="1:17" ht="14.4" x14ac:dyDescent="0.3">
      <c r="A33" s="192"/>
      <c r="B33" s="199"/>
      <c r="C33" s="194"/>
      <c r="D33" s="194"/>
      <c r="E33" s="194"/>
      <c r="F33" s="194"/>
      <c r="G33" s="194"/>
      <c r="H33" s="194"/>
      <c r="I33" s="194"/>
      <c r="J33" s="194"/>
      <c r="K33" s="194"/>
      <c r="L33" s="194"/>
      <c r="M33" s="194"/>
      <c r="N33" s="195"/>
      <c r="O33" s="196" t="str">
        <f t="shared" si="2"/>
        <v/>
      </c>
      <c r="P33" s="205"/>
      <c r="Q33" s="198">
        <f t="shared" si="1"/>
        <v>0</v>
      </c>
    </row>
    <row r="34" spans="1:17" ht="14.4" x14ac:dyDescent="0.3">
      <c r="A34" s="192"/>
      <c r="B34" s="199"/>
      <c r="C34" s="200"/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/>
      <c r="O34" s="196" t="str">
        <f t="shared" si="2"/>
        <v/>
      </c>
      <c r="P34" s="205"/>
      <c r="Q34" s="198">
        <f t="shared" si="1"/>
        <v>0</v>
      </c>
    </row>
    <row r="35" spans="1:17" ht="14.4" x14ac:dyDescent="0.3">
      <c r="A35" s="192"/>
      <c r="B35" s="199"/>
      <c r="C35" s="200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196" t="str">
        <f t="shared" si="2"/>
        <v/>
      </c>
      <c r="P35" s="205"/>
      <c r="Q35" s="198">
        <f t="shared" si="1"/>
        <v>0</v>
      </c>
    </row>
    <row r="36" spans="1:17" ht="14.4" x14ac:dyDescent="0.3">
      <c r="A36" s="192"/>
      <c r="B36" s="199"/>
      <c r="C36" s="194"/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5"/>
      <c r="O36" s="196" t="str">
        <f t="shared" si="2"/>
        <v/>
      </c>
      <c r="P36" s="205"/>
      <c r="Q36" s="198">
        <f t="shared" si="1"/>
        <v>0</v>
      </c>
    </row>
    <row r="37" spans="1:17" ht="14.4" x14ac:dyDescent="0.3">
      <c r="A37" s="192"/>
      <c r="B37" s="199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196" t="str">
        <f t="shared" si="2"/>
        <v/>
      </c>
      <c r="P37" s="205"/>
      <c r="Q37" s="198">
        <f t="shared" si="1"/>
        <v>0</v>
      </c>
    </row>
    <row r="38" spans="1:17" ht="14.4" x14ac:dyDescent="0.3">
      <c r="A38" s="192"/>
      <c r="B38" s="199"/>
      <c r="C38" s="200"/>
      <c r="D38" s="200"/>
      <c r="E38" s="200"/>
      <c r="F38" s="200"/>
      <c r="G38" s="200"/>
      <c r="H38" s="200"/>
      <c r="I38" s="200"/>
      <c r="J38" s="200"/>
      <c r="K38" s="200"/>
      <c r="L38" s="200"/>
      <c r="M38" s="200"/>
      <c r="N38" s="200"/>
      <c r="O38" s="196" t="str">
        <f t="shared" si="2"/>
        <v/>
      </c>
      <c r="P38" s="205"/>
      <c r="Q38" s="198">
        <f t="shared" si="1"/>
        <v>0</v>
      </c>
    </row>
    <row r="39" spans="1:17" ht="14.4" x14ac:dyDescent="0.3">
      <c r="A39" s="192"/>
      <c r="B39" s="199"/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196" t="str">
        <f t="shared" si="2"/>
        <v/>
      </c>
      <c r="P39" s="205"/>
      <c r="Q39" s="198">
        <f t="shared" si="1"/>
        <v>0</v>
      </c>
    </row>
    <row r="40" spans="1:17" x14ac:dyDescent="0.3">
      <c r="A40" s="59"/>
      <c r="O40" s="196" t="str">
        <f t="shared" si="2"/>
        <v/>
      </c>
    </row>
    <row r="41" spans="1:17" x14ac:dyDescent="0.3">
      <c r="A41" s="59"/>
      <c r="O41" s="196" t="str">
        <f t="shared" si="2"/>
        <v/>
      </c>
    </row>
    <row r="42" spans="1:17" x14ac:dyDescent="0.3">
      <c r="A42" s="59"/>
      <c r="O42" s="196" t="str">
        <f t="shared" si="2"/>
        <v/>
      </c>
    </row>
    <row r="43" spans="1:17" x14ac:dyDescent="0.3">
      <c r="A43" s="59"/>
      <c r="O43" s="196" t="str">
        <f t="shared" si="2"/>
        <v/>
      </c>
    </row>
    <row r="44" spans="1:17" x14ac:dyDescent="0.3">
      <c r="A44" s="59"/>
      <c r="O44" s="196" t="str">
        <f t="shared" si="2"/>
        <v/>
      </c>
    </row>
    <row r="45" spans="1:17" x14ac:dyDescent="0.3">
      <c r="A45" s="59"/>
      <c r="O45" s="196" t="str">
        <f t="shared" si="2"/>
        <v/>
      </c>
    </row>
  </sheetData>
  <sortState xmlns:xlrd2="http://schemas.microsoft.com/office/spreadsheetml/2017/richdata2" ref="B6:P29">
    <sortCondition descending="1" ref="O6:O29"/>
    <sortCondition descending="1" ref="C6:C29"/>
  </sortState>
  <mergeCells count="17">
    <mergeCell ref="S7:T7"/>
    <mergeCell ref="S8:T8"/>
    <mergeCell ref="S9:T9"/>
    <mergeCell ref="B3:D4"/>
    <mergeCell ref="G3:J4"/>
    <mergeCell ref="K3:L3"/>
    <mergeCell ref="M3:N4"/>
    <mergeCell ref="O3:P3"/>
    <mergeCell ref="E4:F4"/>
    <mergeCell ref="K4:L4"/>
    <mergeCell ref="O4:P4"/>
    <mergeCell ref="B1:C1"/>
    <mergeCell ref="D1:K1"/>
    <mergeCell ref="B2:C2"/>
    <mergeCell ref="D2:F2"/>
    <mergeCell ref="G2:I2"/>
    <mergeCell ref="J2:K2"/>
  </mergeCells>
  <phoneticPr fontId="49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D696C-C8C8-41BA-B4DF-0D9365CF73E1}">
  <dimension ref="A1:X45"/>
  <sheetViews>
    <sheetView workbookViewId="0">
      <selection sqref="A1:Q22"/>
    </sheetView>
  </sheetViews>
  <sheetFormatPr defaultColWidth="9.109375" defaultRowHeight="13.8" x14ac:dyDescent="0.3"/>
  <cols>
    <col min="1" max="1" width="3.33203125" style="1" customWidth="1"/>
    <col min="2" max="2" width="7.109375" style="79" customWidth="1"/>
    <col min="3" max="13" width="4.33203125" style="59" customWidth="1"/>
    <col min="14" max="14" width="4.88671875" style="59" customWidth="1"/>
    <col min="15" max="15" width="5.44140625" style="1" customWidth="1"/>
    <col min="16" max="16" width="8.21875" style="80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2.109375" style="1" customWidth="1"/>
    <col min="21" max="16384" width="9.109375" style="1"/>
  </cols>
  <sheetData>
    <row r="1" spans="1:24" ht="15.6" x14ac:dyDescent="0.3">
      <c r="B1" s="358" t="s">
        <v>32</v>
      </c>
      <c r="C1" s="359"/>
      <c r="D1" s="360" t="s">
        <v>70</v>
      </c>
      <c r="E1" s="360"/>
      <c r="F1" s="360"/>
      <c r="G1" s="360"/>
      <c r="H1" s="360"/>
      <c r="I1" s="361"/>
      <c r="J1" s="361"/>
      <c r="K1" s="362"/>
      <c r="R1" s="59"/>
      <c r="S1" s="59"/>
      <c r="T1" s="128"/>
      <c r="U1" s="59"/>
      <c r="V1" s="139"/>
      <c r="W1" s="208"/>
    </row>
    <row r="2" spans="1:24" ht="15.6" x14ac:dyDescent="0.3">
      <c r="B2" s="363"/>
      <c r="C2" s="364"/>
      <c r="D2" s="360" t="s">
        <v>71</v>
      </c>
      <c r="E2" s="360"/>
      <c r="F2" s="365"/>
      <c r="G2" s="366" t="s">
        <v>83</v>
      </c>
      <c r="H2" s="367"/>
      <c r="I2" s="367"/>
      <c r="J2" s="368" t="s">
        <v>84</v>
      </c>
      <c r="K2" s="364"/>
      <c r="L2" s="180"/>
      <c r="M2" s="181"/>
      <c r="O2" s="59"/>
      <c r="P2" s="182"/>
      <c r="R2" s="59"/>
      <c r="S2" s="59"/>
      <c r="T2" s="128"/>
      <c r="U2" s="59"/>
      <c r="V2" s="139"/>
      <c r="W2" s="208"/>
    </row>
    <row r="3" spans="1:24" ht="25.5" customHeight="1" x14ac:dyDescent="0.25">
      <c r="B3" s="369" t="s">
        <v>94</v>
      </c>
      <c r="C3" s="370"/>
      <c r="D3" s="371"/>
      <c r="E3" s="206" t="s">
        <v>85</v>
      </c>
      <c r="F3" s="207"/>
      <c r="G3" s="374" t="s">
        <v>95</v>
      </c>
      <c r="H3" s="375"/>
      <c r="I3" s="375"/>
      <c r="J3" s="375"/>
      <c r="K3" s="378" t="s">
        <v>85</v>
      </c>
      <c r="L3" s="379"/>
      <c r="M3" s="380" t="s">
        <v>86</v>
      </c>
      <c r="N3" s="381"/>
      <c r="O3" s="384" t="s">
        <v>85</v>
      </c>
      <c r="P3" s="384"/>
      <c r="Q3" s="211"/>
      <c r="R3" s="209"/>
      <c r="S3" s="210"/>
      <c r="T3" s="209"/>
      <c r="U3" s="210"/>
      <c r="V3" s="209"/>
      <c r="W3" s="210"/>
      <c r="X3" s="209"/>
    </row>
    <row r="4" spans="1:24" ht="12" x14ac:dyDescent="0.25">
      <c r="B4" s="372"/>
      <c r="C4" s="373"/>
      <c r="D4" s="373"/>
      <c r="E4" s="387">
        <f>SUM(O6:O17)</f>
        <v>1125</v>
      </c>
      <c r="F4" s="388"/>
      <c r="G4" s="376"/>
      <c r="H4" s="377"/>
      <c r="I4" s="377"/>
      <c r="J4" s="377"/>
      <c r="K4" s="389">
        <f>SUM(Q6,Q8,Q9,Q10,Q7,Q11,Q12,Q13)</f>
        <v>285</v>
      </c>
      <c r="L4" s="390"/>
      <c r="M4" s="382"/>
      <c r="N4" s="383"/>
      <c r="O4" s="383">
        <f>MAX(C6:C39)</f>
        <v>23</v>
      </c>
      <c r="P4" s="391"/>
      <c r="Q4" s="211"/>
      <c r="R4" s="209"/>
      <c r="S4" s="210"/>
      <c r="T4" s="209"/>
      <c r="U4" s="210"/>
      <c r="V4" s="209"/>
      <c r="W4" s="210"/>
      <c r="X4" s="209"/>
    </row>
    <row r="5" spans="1:24" s="50" customFormat="1" ht="25.5" customHeight="1" x14ac:dyDescent="0.25">
      <c r="A5" s="183"/>
      <c r="B5" s="184" t="s">
        <v>0</v>
      </c>
      <c r="C5" s="185" t="s">
        <v>2</v>
      </c>
      <c r="D5" s="185" t="s">
        <v>3</v>
      </c>
      <c r="E5" s="185" t="s">
        <v>4</v>
      </c>
      <c r="F5" s="185" t="s">
        <v>21</v>
      </c>
      <c r="G5" s="185" t="s">
        <v>5</v>
      </c>
      <c r="H5" s="185" t="s">
        <v>6</v>
      </c>
      <c r="I5" s="185" t="s">
        <v>7</v>
      </c>
      <c r="J5" s="185" t="s">
        <v>8</v>
      </c>
      <c r="K5" s="185" t="s">
        <v>19</v>
      </c>
      <c r="L5" s="185" t="s">
        <v>25</v>
      </c>
      <c r="M5" s="186" t="s">
        <v>17</v>
      </c>
      <c r="N5" s="187" t="s">
        <v>9</v>
      </c>
      <c r="O5" s="188" t="s">
        <v>87</v>
      </c>
      <c r="P5" s="189" t="s">
        <v>88</v>
      </c>
      <c r="Q5" s="190" t="s">
        <v>89</v>
      </c>
      <c r="R5" s="191"/>
      <c r="S5" s="128"/>
      <c r="T5" s="191"/>
      <c r="U5" s="128"/>
    </row>
    <row r="6" spans="1:24" ht="14.4" x14ac:dyDescent="0.3">
      <c r="A6" s="192">
        <v>1</v>
      </c>
      <c r="B6" s="199" t="s">
        <v>63</v>
      </c>
      <c r="C6" s="194">
        <v>23</v>
      </c>
      <c r="D6" s="194">
        <v>15</v>
      </c>
      <c r="E6" s="194">
        <v>9</v>
      </c>
      <c r="F6" s="194">
        <v>9</v>
      </c>
      <c r="G6" s="194">
        <v>14</v>
      </c>
      <c r="H6" s="194">
        <v>14</v>
      </c>
      <c r="I6" s="194">
        <v>9</v>
      </c>
      <c r="J6" s="194">
        <v>10</v>
      </c>
      <c r="K6" s="194">
        <v>10</v>
      </c>
      <c r="L6" s="194">
        <v>12</v>
      </c>
      <c r="M6" s="194">
        <v>6</v>
      </c>
      <c r="N6" s="195"/>
      <c r="O6" s="196">
        <f t="shared" ref="O6:O17" si="0">IF(B6="","",SUM(C6:M6)-(N6))</f>
        <v>131</v>
      </c>
      <c r="P6" s="205" t="s">
        <v>102</v>
      </c>
      <c r="Q6" s="198">
        <f t="shared" ref="Q6:Q39" si="1">SUM(C6:E6)</f>
        <v>47</v>
      </c>
    </row>
    <row r="7" spans="1:24" ht="15.6" x14ac:dyDescent="0.3">
      <c r="A7" s="192">
        <v>2</v>
      </c>
      <c r="B7" s="193">
        <v>19</v>
      </c>
      <c r="C7" s="194">
        <v>14</v>
      </c>
      <c r="D7" s="194">
        <v>13</v>
      </c>
      <c r="E7" s="194">
        <v>8</v>
      </c>
      <c r="F7" s="194">
        <v>9</v>
      </c>
      <c r="G7" s="194">
        <v>11</v>
      </c>
      <c r="H7" s="194">
        <v>13</v>
      </c>
      <c r="I7" s="194">
        <v>9</v>
      </c>
      <c r="J7" s="194">
        <v>9</v>
      </c>
      <c r="K7" s="194">
        <v>10</v>
      </c>
      <c r="L7" s="194">
        <v>9</v>
      </c>
      <c r="M7" s="194">
        <v>3</v>
      </c>
      <c r="N7" s="195"/>
      <c r="O7" s="196">
        <f t="shared" si="0"/>
        <v>108</v>
      </c>
      <c r="P7" s="197" t="s">
        <v>96</v>
      </c>
      <c r="Q7" s="198">
        <f t="shared" si="1"/>
        <v>35</v>
      </c>
      <c r="S7" s="385" t="s">
        <v>90</v>
      </c>
      <c r="T7" s="386"/>
      <c r="U7" s="201" t="s">
        <v>91</v>
      </c>
      <c r="V7" s="202"/>
    </row>
    <row r="8" spans="1:24" ht="15.6" x14ac:dyDescent="0.3">
      <c r="A8" s="192">
        <v>3</v>
      </c>
      <c r="B8" s="199">
        <v>25</v>
      </c>
      <c r="C8" s="200">
        <v>21</v>
      </c>
      <c r="D8" s="200">
        <v>13</v>
      </c>
      <c r="E8" s="200">
        <v>8</v>
      </c>
      <c r="F8" s="200">
        <v>9</v>
      </c>
      <c r="G8" s="200"/>
      <c r="H8" s="200">
        <v>13</v>
      </c>
      <c r="I8" s="200">
        <v>9</v>
      </c>
      <c r="J8" s="200">
        <v>10</v>
      </c>
      <c r="K8" s="200">
        <v>9</v>
      </c>
      <c r="L8" s="200">
        <v>11</v>
      </c>
      <c r="M8" s="200"/>
      <c r="N8" s="200"/>
      <c r="O8" s="196">
        <f t="shared" si="0"/>
        <v>103</v>
      </c>
      <c r="P8" s="197" t="s">
        <v>99</v>
      </c>
      <c r="Q8" s="198">
        <f t="shared" si="1"/>
        <v>42</v>
      </c>
      <c r="S8" s="385" t="s">
        <v>92</v>
      </c>
      <c r="T8" s="386"/>
      <c r="U8" s="201" t="s">
        <v>91</v>
      </c>
      <c r="V8" s="203"/>
    </row>
    <row r="9" spans="1:24" ht="15.6" x14ac:dyDescent="0.3">
      <c r="A9" s="192">
        <v>4</v>
      </c>
      <c r="B9" s="193">
        <v>17</v>
      </c>
      <c r="C9" s="194">
        <v>21</v>
      </c>
      <c r="D9" s="194">
        <v>13</v>
      </c>
      <c r="E9" s="194">
        <v>6</v>
      </c>
      <c r="F9" s="194">
        <v>9</v>
      </c>
      <c r="G9" s="194"/>
      <c r="H9" s="194">
        <v>13</v>
      </c>
      <c r="I9" s="194">
        <v>9</v>
      </c>
      <c r="J9" s="194">
        <v>9</v>
      </c>
      <c r="K9" s="194">
        <v>9</v>
      </c>
      <c r="L9" s="194">
        <v>12</v>
      </c>
      <c r="M9" s="194"/>
      <c r="N9" s="195"/>
      <c r="O9" s="196">
        <f t="shared" si="0"/>
        <v>101</v>
      </c>
      <c r="P9" s="197" t="s">
        <v>99</v>
      </c>
      <c r="Q9" s="198">
        <f t="shared" si="1"/>
        <v>40</v>
      </c>
      <c r="S9" s="385" t="s">
        <v>93</v>
      </c>
      <c r="T9" s="386"/>
      <c r="U9" s="201" t="s">
        <v>91</v>
      </c>
      <c r="V9" s="203"/>
    </row>
    <row r="10" spans="1:24" ht="15.6" x14ac:dyDescent="0.3">
      <c r="A10" s="192">
        <v>5</v>
      </c>
      <c r="B10" s="199">
        <v>6</v>
      </c>
      <c r="C10" s="200">
        <v>19</v>
      </c>
      <c r="D10" s="200">
        <v>12</v>
      </c>
      <c r="E10" s="200">
        <v>7</v>
      </c>
      <c r="F10" s="200">
        <v>9</v>
      </c>
      <c r="G10" s="200"/>
      <c r="H10" s="200">
        <v>13</v>
      </c>
      <c r="I10" s="200">
        <v>9</v>
      </c>
      <c r="J10" s="200">
        <v>10</v>
      </c>
      <c r="K10" s="200">
        <v>9</v>
      </c>
      <c r="L10" s="200">
        <v>11</v>
      </c>
      <c r="M10" s="200"/>
      <c r="N10" s="200"/>
      <c r="O10" s="196">
        <f t="shared" si="0"/>
        <v>99</v>
      </c>
      <c r="P10" s="197" t="s">
        <v>99</v>
      </c>
      <c r="Q10" s="198">
        <f t="shared" si="1"/>
        <v>38</v>
      </c>
      <c r="U10" s="212"/>
      <c r="V10" s="213"/>
    </row>
    <row r="11" spans="1:24" ht="15.6" x14ac:dyDescent="0.3">
      <c r="A11" s="192">
        <v>6</v>
      </c>
      <c r="B11" s="199" t="s">
        <v>132</v>
      </c>
      <c r="C11" s="200">
        <v>17</v>
      </c>
      <c r="D11" s="200">
        <v>11</v>
      </c>
      <c r="E11" s="200">
        <v>6</v>
      </c>
      <c r="F11" s="200">
        <v>9</v>
      </c>
      <c r="G11" s="200"/>
      <c r="H11" s="200">
        <v>12</v>
      </c>
      <c r="I11" s="200">
        <v>9</v>
      </c>
      <c r="J11" s="200">
        <v>9</v>
      </c>
      <c r="K11" s="200">
        <v>9</v>
      </c>
      <c r="L11" s="200">
        <v>12</v>
      </c>
      <c r="M11" s="200"/>
      <c r="N11" s="200"/>
      <c r="O11" s="196">
        <f t="shared" si="0"/>
        <v>94</v>
      </c>
      <c r="P11" s="197" t="s">
        <v>135</v>
      </c>
      <c r="Q11" s="198">
        <f t="shared" si="1"/>
        <v>34</v>
      </c>
      <c r="S11" s="49"/>
      <c r="T11" s="49"/>
      <c r="U11" s="214"/>
      <c r="V11" s="131"/>
    </row>
    <row r="12" spans="1:24" ht="14.4" x14ac:dyDescent="0.3">
      <c r="A12" s="192">
        <v>7</v>
      </c>
      <c r="B12" s="199">
        <v>8</v>
      </c>
      <c r="C12" s="200">
        <v>12</v>
      </c>
      <c r="D12" s="200">
        <v>9</v>
      </c>
      <c r="E12" s="200">
        <v>6</v>
      </c>
      <c r="F12" s="200">
        <v>9</v>
      </c>
      <c r="G12" s="200">
        <v>9</v>
      </c>
      <c r="H12" s="200">
        <v>12</v>
      </c>
      <c r="I12" s="200">
        <v>9</v>
      </c>
      <c r="J12" s="200">
        <v>9</v>
      </c>
      <c r="K12" s="200">
        <v>9</v>
      </c>
      <c r="L12" s="200">
        <v>9</v>
      </c>
      <c r="M12" s="200"/>
      <c r="N12" s="204"/>
      <c r="O12" s="196">
        <f t="shared" si="0"/>
        <v>93</v>
      </c>
      <c r="P12" s="197" t="s">
        <v>99</v>
      </c>
      <c r="Q12" s="198">
        <f t="shared" si="1"/>
        <v>27</v>
      </c>
    </row>
    <row r="13" spans="1:24" ht="14.4" x14ac:dyDescent="0.3">
      <c r="A13" s="192">
        <v>8</v>
      </c>
      <c r="B13" s="199">
        <v>12</v>
      </c>
      <c r="C13" s="200"/>
      <c r="D13" s="200">
        <v>14</v>
      </c>
      <c r="E13" s="200">
        <v>8</v>
      </c>
      <c r="F13" s="200">
        <v>9</v>
      </c>
      <c r="G13" s="200">
        <v>11</v>
      </c>
      <c r="H13" s="200">
        <v>13</v>
      </c>
      <c r="I13" s="200">
        <v>9</v>
      </c>
      <c r="J13" s="200">
        <v>9</v>
      </c>
      <c r="K13" s="200">
        <v>10</v>
      </c>
      <c r="L13" s="200">
        <v>9</v>
      </c>
      <c r="M13" s="200"/>
      <c r="N13" s="200"/>
      <c r="O13" s="196">
        <f t="shared" si="0"/>
        <v>92</v>
      </c>
      <c r="P13" s="197" t="s">
        <v>97</v>
      </c>
      <c r="Q13" s="198">
        <f t="shared" si="1"/>
        <v>22</v>
      </c>
    </row>
    <row r="14" spans="1:24" ht="14.4" x14ac:dyDescent="0.3">
      <c r="A14" s="192">
        <v>9</v>
      </c>
      <c r="B14" s="199">
        <v>9</v>
      </c>
      <c r="C14" s="200"/>
      <c r="D14" s="200">
        <v>13</v>
      </c>
      <c r="E14" s="200">
        <v>8</v>
      </c>
      <c r="F14" s="200">
        <v>9</v>
      </c>
      <c r="G14" s="200">
        <v>9</v>
      </c>
      <c r="H14" s="200">
        <v>12</v>
      </c>
      <c r="I14" s="200">
        <v>9</v>
      </c>
      <c r="J14" s="200">
        <v>10</v>
      </c>
      <c r="K14" s="200">
        <v>9</v>
      </c>
      <c r="L14" s="200">
        <v>9</v>
      </c>
      <c r="M14" s="200"/>
      <c r="N14" s="200"/>
      <c r="O14" s="196">
        <f t="shared" si="0"/>
        <v>88</v>
      </c>
      <c r="P14" s="197" t="s">
        <v>97</v>
      </c>
      <c r="Q14" s="198">
        <f t="shared" si="1"/>
        <v>21</v>
      </c>
    </row>
    <row r="15" spans="1:24" ht="14.4" x14ac:dyDescent="0.3">
      <c r="A15" s="192">
        <v>10</v>
      </c>
      <c r="B15" s="193">
        <v>1</v>
      </c>
      <c r="C15" s="194"/>
      <c r="D15" s="194">
        <v>12</v>
      </c>
      <c r="E15" s="194">
        <v>7</v>
      </c>
      <c r="F15" s="194">
        <v>9</v>
      </c>
      <c r="G15" s="194">
        <v>10</v>
      </c>
      <c r="H15" s="194">
        <v>12</v>
      </c>
      <c r="I15" s="194">
        <v>9</v>
      </c>
      <c r="J15" s="194">
        <v>9</v>
      </c>
      <c r="K15" s="194">
        <v>9</v>
      </c>
      <c r="L15" s="194">
        <v>9</v>
      </c>
      <c r="M15" s="194"/>
      <c r="N15" s="195"/>
      <c r="O15" s="196">
        <f t="shared" si="0"/>
        <v>86</v>
      </c>
      <c r="P15" s="197" t="s">
        <v>96</v>
      </c>
      <c r="Q15" s="198">
        <f t="shared" si="1"/>
        <v>19</v>
      </c>
    </row>
    <row r="16" spans="1:24" ht="14.4" x14ac:dyDescent="0.3">
      <c r="A16" s="192">
        <v>11</v>
      </c>
      <c r="B16" s="199" t="s">
        <v>72</v>
      </c>
      <c r="C16" s="194"/>
      <c r="D16" s="194">
        <v>13</v>
      </c>
      <c r="E16" s="194">
        <v>8</v>
      </c>
      <c r="F16" s="194"/>
      <c r="G16" s="194">
        <v>15</v>
      </c>
      <c r="H16" s="194">
        <v>15</v>
      </c>
      <c r="I16" s="194">
        <v>6</v>
      </c>
      <c r="J16" s="194">
        <v>6</v>
      </c>
      <c r="K16" s="194">
        <v>6</v>
      </c>
      <c r="L16" s="194">
        <v>10</v>
      </c>
      <c r="M16" s="194"/>
      <c r="N16" s="195"/>
      <c r="O16" s="196">
        <f t="shared" si="0"/>
        <v>79</v>
      </c>
      <c r="P16" s="205" t="s">
        <v>102</v>
      </c>
      <c r="Q16" s="198">
        <f t="shared" si="1"/>
        <v>21</v>
      </c>
    </row>
    <row r="17" spans="1:19" ht="14.4" x14ac:dyDescent="0.3">
      <c r="A17" s="192">
        <v>12</v>
      </c>
      <c r="B17" s="199" t="s">
        <v>134</v>
      </c>
      <c r="C17" s="194"/>
      <c r="D17" s="194"/>
      <c r="E17" s="194">
        <v>6</v>
      </c>
      <c r="F17" s="194">
        <v>7</v>
      </c>
      <c r="G17" s="194"/>
      <c r="H17" s="194">
        <v>10</v>
      </c>
      <c r="I17" s="194">
        <v>6</v>
      </c>
      <c r="J17" s="194">
        <v>6</v>
      </c>
      <c r="K17" s="194">
        <v>6</v>
      </c>
      <c r="L17" s="194">
        <v>10</v>
      </c>
      <c r="M17" s="194"/>
      <c r="N17" s="195"/>
      <c r="O17" s="196">
        <f t="shared" si="0"/>
        <v>51</v>
      </c>
      <c r="P17" s="197" t="s">
        <v>135</v>
      </c>
      <c r="Q17" s="198">
        <f t="shared" si="1"/>
        <v>6</v>
      </c>
    </row>
    <row r="18" spans="1:19" ht="14.4" x14ac:dyDescent="0.3">
      <c r="A18" s="192">
        <v>13</v>
      </c>
      <c r="B18" s="193"/>
      <c r="C18" s="194"/>
      <c r="D18" s="194"/>
      <c r="E18" s="194"/>
      <c r="F18" s="194"/>
      <c r="G18" s="194"/>
      <c r="H18" s="194"/>
      <c r="I18" s="194"/>
      <c r="J18" s="194"/>
      <c r="K18" s="194"/>
      <c r="L18" s="194"/>
      <c r="M18" s="194"/>
      <c r="N18" s="195"/>
      <c r="O18" s="196" t="str">
        <f t="shared" ref="O18:O21" si="2">IF(B18="","",SUM(C18:M18)-(N18))</f>
        <v/>
      </c>
      <c r="P18" s="197"/>
      <c r="Q18" s="198">
        <f t="shared" si="1"/>
        <v>0</v>
      </c>
    </row>
    <row r="19" spans="1:19" ht="14.4" x14ac:dyDescent="0.3">
      <c r="A19" s="192">
        <v>14</v>
      </c>
      <c r="B19" s="199"/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196" t="str">
        <f t="shared" si="2"/>
        <v/>
      </c>
      <c r="P19" s="197"/>
      <c r="Q19" s="198">
        <f t="shared" si="1"/>
        <v>0</v>
      </c>
    </row>
    <row r="20" spans="1:19" ht="14.4" x14ac:dyDescent="0.3">
      <c r="A20" s="192">
        <v>15</v>
      </c>
      <c r="B20" s="199"/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196" t="str">
        <f t="shared" si="2"/>
        <v/>
      </c>
      <c r="P20" s="205"/>
      <c r="Q20" s="198">
        <f t="shared" si="1"/>
        <v>0</v>
      </c>
    </row>
    <row r="21" spans="1:19" ht="14.4" x14ac:dyDescent="0.3">
      <c r="A21" s="192">
        <v>16</v>
      </c>
      <c r="B21" s="199"/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  <c r="N21" s="195"/>
      <c r="O21" s="196" t="str">
        <f t="shared" si="2"/>
        <v/>
      </c>
      <c r="P21" s="205"/>
      <c r="Q21" s="198">
        <f t="shared" si="1"/>
        <v>0</v>
      </c>
    </row>
    <row r="22" spans="1:19" ht="14.4" x14ac:dyDescent="0.3">
      <c r="A22" s="192"/>
      <c r="B22" s="199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196" t="str">
        <f t="shared" ref="O22:O45" si="3">IF(B22="","",SUM(C22:M22)-(N22))</f>
        <v/>
      </c>
      <c r="P22" s="205"/>
      <c r="Q22" s="198">
        <f t="shared" si="1"/>
        <v>0</v>
      </c>
    </row>
    <row r="23" spans="1:19" ht="14.4" x14ac:dyDescent="0.3">
      <c r="A23" s="192"/>
      <c r="B23" s="199"/>
      <c r="C23" s="200"/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0"/>
      <c r="O23" s="196" t="str">
        <f t="shared" si="3"/>
        <v/>
      </c>
      <c r="P23" s="197"/>
      <c r="Q23" s="198">
        <f t="shared" si="1"/>
        <v>0</v>
      </c>
    </row>
    <row r="24" spans="1:19" ht="14.4" x14ac:dyDescent="0.3">
      <c r="A24" s="192"/>
      <c r="B24" s="199"/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196" t="str">
        <f t="shared" si="3"/>
        <v/>
      </c>
      <c r="P24" s="197"/>
      <c r="Q24" s="198">
        <f t="shared" si="1"/>
        <v>0</v>
      </c>
    </row>
    <row r="25" spans="1:19" ht="14.4" x14ac:dyDescent="0.3">
      <c r="A25" s="192"/>
      <c r="B25" s="199"/>
      <c r="C25" s="194"/>
      <c r="D25" s="194"/>
      <c r="E25" s="194"/>
      <c r="F25" s="194"/>
      <c r="G25" s="194"/>
      <c r="H25" s="194"/>
      <c r="I25" s="194"/>
      <c r="J25" s="194"/>
      <c r="K25" s="194"/>
      <c r="L25" s="194"/>
      <c r="M25" s="194"/>
      <c r="N25" s="195"/>
      <c r="O25" s="196" t="str">
        <f t="shared" si="3"/>
        <v/>
      </c>
      <c r="P25" s="197"/>
      <c r="Q25" s="198">
        <f t="shared" si="1"/>
        <v>0</v>
      </c>
    </row>
    <row r="26" spans="1:19" ht="14.4" x14ac:dyDescent="0.3">
      <c r="A26" s="192"/>
      <c r="B26" s="199"/>
      <c r="C26" s="194"/>
      <c r="D26" s="194"/>
      <c r="E26" s="194"/>
      <c r="F26" s="194"/>
      <c r="G26" s="194"/>
      <c r="H26" s="194"/>
      <c r="I26" s="194"/>
      <c r="J26" s="194"/>
      <c r="K26" s="194"/>
      <c r="L26" s="194"/>
      <c r="M26" s="194"/>
      <c r="N26" s="195"/>
      <c r="O26" s="196" t="str">
        <f t="shared" si="3"/>
        <v/>
      </c>
      <c r="P26" s="205"/>
      <c r="Q26" s="198">
        <f t="shared" si="1"/>
        <v>0</v>
      </c>
    </row>
    <row r="27" spans="1:19" ht="14.4" x14ac:dyDescent="0.3">
      <c r="A27" s="192"/>
      <c r="B27" s="199"/>
      <c r="C27" s="194"/>
      <c r="D27" s="194"/>
      <c r="E27" s="194"/>
      <c r="F27" s="194"/>
      <c r="G27" s="194"/>
      <c r="H27" s="194"/>
      <c r="I27" s="194"/>
      <c r="J27" s="194"/>
      <c r="K27" s="194"/>
      <c r="L27" s="194"/>
      <c r="M27" s="194"/>
      <c r="N27" s="195"/>
      <c r="O27" s="196" t="str">
        <f t="shared" si="3"/>
        <v/>
      </c>
      <c r="P27" s="205"/>
      <c r="Q27" s="198">
        <f t="shared" si="1"/>
        <v>0</v>
      </c>
    </row>
    <row r="28" spans="1:19" ht="14.4" x14ac:dyDescent="0.3">
      <c r="A28" s="192"/>
      <c r="B28" s="199"/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196" t="str">
        <f t="shared" si="3"/>
        <v/>
      </c>
      <c r="P28" s="205"/>
      <c r="Q28" s="198">
        <f t="shared" si="1"/>
        <v>0</v>
      </c>
    </row>
    <row r="29" spans="1:19" ht="14.4" x14ac:dyDescent="0.3">
      <c r="A29" s="192"/>
      <c r="B29" s="199"/>
      <c r="C29" s="200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196" t="str">
        <f t="shared" si="3"/>
        <v/>
      </c>
      <c r="P29" s="205"/>
      <c r="Q29" s="198">
        <f t="shared" si="1"/>
        <v>0</v>
      </c>
    </row>
    <row r="30" spans="1:19" ht="14.4" x14ac:dyDescent="0.3">
      <c r="A30" s="192"/>
      <c r="B30" s="199"/>
      <c r="C30" s="194"/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5"/>
      <c r="O30" s="196" t="str">
        <f t="shared" si="3"/>
        <v/>
      </c>
      <c r="P30" s="205"/>
      <c r="Q30" s="198">
        <f t="shared" si="1"/>
        <v>0</v>
      </c>
      <c r="R30" s="128"/>
      <c r="S30" s="128"/>
    </row>
    <row r="31" spans="1:19" ht="14.4" x14ac:dyDescent="0.3">
      <c r="A31" s="192"/>
      <c r="B31" s="199"/>
      <c r="C31" s="194"/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95"/>
      <c r="O31" s="196" t="str">
        <f t="shared" si="3"/>
        <v/>
      </c>
      <c r="P31" s="205"/>
      <c r="Q31" s="198">
        <f t="shared" si="1"/>
        <v>0</v>
      </c>
    </row>
    <row r="32" spans="1:19" ht="14.4" x14ac:dyDescent="0.3">
      <c r="A32" s="192"/>
      <c r="B32" s="199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196" t="str">
        <f t="shared" si="3"/>
        <v/>
      </c>
      <c r="P32" s="205"/>
      <c r="Q32" s="198">
        <f t="shared" si="1"/>
        <v>0</v>
      </c>
    </row>
    <row r="33" spans="1:17" ht="14.4" x14ac:dyDescent="0.3">
      <c r="A33" s="192"/>
      <c r="B33" s="199"/>
      <c r="C33" s="194"/>
      <c r="D33" s="194"/>
      <c r="E33" s="194"/>
      <c r="F33" s="194"/>
      <c r="G33" s="194"/>
      <c r="H33" s="194"/>
      <c r="I33" s="194"/>
      <c r="J33" s="194"/>
      <c r="K33" s="194"/>
      <c r="L33" s="194"/>
      <c r="M33" s="194"/>
      <c r="N33" s="195"/>
      <c r="O33" s="196" t="str">
        <f t="shared" si="3"/>
        <v/>
      </c>
      <c r="P33" s="205"/>
      <c r="Q33" s="198">
        <f t="shared" si="1"/>
        <v>0</v>
      </c>
    </row>
    <row r="34" spans="1:17" ht="14.4" x14ac:dyDescent="0.3">
      <c r="A34" s="192"/>
      <c r="B34" s="199"/>
      <c r="C34" s="200"/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/>
      <c r="O34" s="196" t="str">
        <f t="shared" si="3"/>
        <v/>
      </c>
      <c r="P34" s="205"/>
      <c r="Q34" s="198">
        <f t="shared" si="1"/>
        <v>0</v>
      </c>
    </row>
    <row r="35" spans="1:17" ht="14.4" x14ac:dyDescent="0.3">
      <c r="A35" s="192"/>
      <c r="B35" s="199"/>
      <c r="C35" s="200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196" t="str">
        <f t="shared" si="3"/>
        <v/>
      </c>
      <c r="P35" s="205"/>
      <c r="Q35" s="198">
        <f t="shared" si="1"/>
        <v>0</v>
      </c>
    </row>
    <row r="36" spans="1:17" ht="14.4" x14ac:dyDescent="0.3">
      <c r="A36" s="192"/>
      <c r="B36" s="199"/>
      <c r="C36" s="194"/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5"/>
      <c r="O36" s="196" t="str">
        <f t="shared" si="3"/>
        <v/>
      </c>
      <c r="P36" s="205"/>
      <c r="Q36" s="198">
        <f t="shared" si="1"/>
        <v>0</v>
      </c>
    </row>
    <row r="37" spans="1:17" ht="14.4" x14ac:dyDescent="0.3">
      <c r="A37" s="192"/>
      <c r="B37" s="199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196" t="str">
        <f t="shared" si="3"/>
        <v/>
      </c>
      <c r="P37" s="205"/>
      <c r="Q37" s="198">
        <f t="shared" si="1"/>
        <v>0</v>
      </c>
    </row>
    <row r="38" spans="1:17" ht="14.4" x14ac:dyDescent="0.3">
      <c r="A38" s="192"/>
      <c r="B38" s="199"/>
      <c r="C38" s="200"/>
      <c r="D38" s="200"/>
      <c r="E38" s="200"/>
      <c r="F38" s="200"/>
      <c r="G38" s="200"/>
      <c r="H38" s="200"/>
      <c r="I38" s="200"/>
      <c r="J38" s="200"/>
      <c r="K38" s="200"/>
      <c r="L38" s="200"/>
      <c r="M38" s="200"/>
      <c r="N38" s="200"/>
      <c r="O38" s="196" t="str">
        <f t="shared" si="3"/>
        <v/>
      </c>
      <c r="P38" s="205"/>
      <c r="Q38" s="198">
        <f t="shared" si="1"/>
        <v>0</v>
      </c>
    </row>
    <row r="39" spans="1:17" ht="14.4" x14ac:dyDescent="0.3">
      <c r="A39" s="192"/>
      <c r="B39" s="199"/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196" t="str">
        <f t="shared" si="3"/>
        <v/>
      </c>
      <c r="P39" s="205"/>
      <c r="Q39" s="198">
        <f t="shared" si="1"/>
        <v>0</v>
      </c>
    </row>
    <row r="40" spans="1:17" x14ac:dyDescent="0.3">
      <c r="A40" s="59"/>
      <c r="O40" s="196" t="str">
        <f t="shared" si="3"/>
        <v/>
      </c>
    </row>
    <row r="41" spans="1:17" x14ac:dyDescent="0.3">
      <c r="A41" s="59"/>
      <c r="O41" s="196" t="str">
        <f t="shared" si="3"/>
        <v/>
      </c>
    </row>
    <row r="42" spans="1:17" x14ac:dyDescent="0.3">
      <c r="A42" s="59"/>
      <c r="O42" s="196" t="str">
        <f t="shared" si="3"/>
        <v/>
      </c>
    </row>
    <row r="43" spans="1:17" x14ac:dyDescent="0.3">
      <c r="A43" s="59"/>
      <c r="O43" s="196" t="str">
        <f t="shared" si="3"/>
        <v/>
      </c>
    </row>
    <row r="44" spans="1:17" x14ac:dyDescent="0.3">
      <c r="A44" s="59"/>
      <c r="O44" s="196" t="str">
        <f t="shared" si="3"/>
        <v/>
      </c>
    </row>
    <row r="45" spans="1:17" x14ac:dyDescent="0.3">
      <c r="A45" s="59"/>
      <c r="O45" s="196" t="str">
        <f t="shared" si="3"/>
        <v/>
      </c>
    </row>
  </sheetData>
  <sortState xmlns:xlrd2="http://schemas.microsoft.com/office/spreadsheetml/2017/richdata2" ref="B6:P17">
    <sortCondition descending="1" ref="O6:O17"/>
    <sortCondition descending="1" ref="C6:C17"/>
  </sortState>
  <mergeCells count="17">
    <mergeCell ref="S7:T7"/>
    <mergeCell ref="S8:T8"/>
    <mergeCell ref="S9:T9"/>
    <mergeCell ref="B3:D4"/>
    <mergeCell ref="G3:J4"/>
    <mergeCell ref="K3:L3"/>
    <mergeCell ref="M3:N4"/>
    <mergeCell ref="O3:P3"/>
    <mergeCell ref="E4:F4"/>
    <mergeCell ref="K4:L4"/>
    <mergeCell ref="O4:P4"/>
    <mergeCell ref="B1:C1"/>
    <mergeCell ref="D1:K1"/>
    <mergeCell ref="B2:C2"/>
    <mergeCell ref="D2:F2"/>
    <mergeCell ref="G2:I2"/>
    <mergeCell ref="J2:K2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A6F3E-79F0-47BC-813C-76B5FDB53831}">
  <dimension ref="A1:X45"/>
  <sheetViews>
    <sheetView tabSelected="1" workbookViewId="0">
      <selection sqref="A1:Q11"/>
    </sheetView>
  </sheetViews>
  <sheetFormatPr defaultColWidth="9.109375" defaultRowHeight="13.8" x14ac:dyDescent="0.3"/>
  <cols>
    <col min="1" max="1" width="3.33203125" style="1" customWidth="1"/>
    <col min="2" max="2" width="7.109375" style="79" customWidth="1"/>
    <col min="3" max="13" width="4.33203125" style="59" customWidth="1"/>
    <col min="14" max="14" width="4.88671875" style="59" customWidth="1"/>
    <col min="15" max="15" width="5.44140625" style="1" customWidth="1"/>
    <col min="16" max="16" width="6.5546875" style="80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2.109375" style="1" customWidth="1"/>
    <col min="21" max="16384" width="9.109375" style="1"/>
  </cols>
  <sheetData>
    <row r="1" spans="1:24" ht="15.6" x14ac:dyDescent="0.3">
      <c r="B1" s="358" t="s">
        <v>32</v>
      </c>
      <c r="C1" s="359"/>
      <c r="D1" s="360" t="s">
        <v>117</v>
      </c>
      <c r="E1" s="360"/>
      <c r="F1" s="360"/>
      <c r="G1" s="360"/>
      <c r="H1" s="360"/>
      <c r="I1" s="361"/>
      <c r="J1" s="361"/>
      <c r="K1" s="362"/>
      <c r="R1" s="59"/>
      <c r="S1" s="59"/>
      <c r="T1" s="128"/>
      <c r="U1" s="59"/>
      <c r="V1" s="139"/>
      <c r="W1" s="208"/>
    </row>
    <row r="2" spans="1:24" ht="15.6" x14ac:dyDescent="0.3">
      <c r="B2" s="363"/>
      <c r="C2" s="364"/>
      <c r="D2" s="360" t="s">
        <v>118</v>
      </c>
      <c r="E2" s="360"/>
      <c r="F2" s="365"/>
      <c r="G2" s="366" t="s">
        <v>83</v>
      </c>
      <c r="H2" s="367"/>
      <c r="I2" s="367"/>
      <c r="J2" s="368" t="s">
        <v>84</v>
      </c>
      <c r="K2" s="364"/>
      <c r="L2" s="180"/>
      <c r="M2" s="181"/>
      <c r="O2" s="59"/>
      <c r="P2" s="182"/>
      <c r="R2" s="59"/>
      <c r="S2" s="59"/>
      <c r="T2" s="128"/>
      <c r="U2" s="59"/>
      <c r="V2" s="139"/>
      <c r="W2" s="208"/>
    </row>
    <row r="3" spans="1:24" ht="25.5" customHeight="1" x14ac:dyDescent="0.25">
      <c r="B3" s="369" t="s">
        <v>94</v>
      </c>
      <c r="C3" s="370"/>
      <c r="D3" s="371"/>
      <c r="E3" s="206" t="s">
        <v>85</v>
      </c>
      <c r="F3" s="207"/>
      <c r="G3" s="374" t="s">
        <v>95</v>
      </c>
      <c r="H3" s="375"/>
      <c r="I3" s="375"/>
      <c r="J3" s="375"/>
      <c r="K3" s="378" t="s">
        <v>85</v>
      </c>
      <c r="L3" s="379"/>
      <c r="M3" s="380" t="s">
        <v>86</v>
      </c>
      <c r="N3" s="381"/>
      <c r="O3" s="384" t="s">
        <v>85</v>
      </c>
      <c r="P3" s="384"/>
      <c r="Q3" s="211"/>
      <c r="R3" s="209"/>
      <c r="S3" s="210"/>
      <c r="T3" s="209"/>
      <c r="U3" s="210"/>
      <c r="V3" s="209"/>
      <c r="W3" s="210"/>
      <c r="X3" s="209"/>
    </row>
    <row r="4" spans="1:24" ht="12" x14ac:dyDescent="0.25">
      <c r="B4" s="372"/>
      <c r="C4" s="373"/>
      <c r="D4" s="373"/>
      <c r="E4" s="387">
        <f>SUM(O6:O9)</f>
        <v>214</v>
      </c>
      <c r="F4" s="388"/>
      <c r="G4" s="376"/>
      <c r="H4" s="377"/>
      <c r="I4" s="377"/>
      <c r="J4" s="377"/>
      <c r="K4" s="389">
        <v>41</v>
      </c>
      <c r="L4" s="390"/>
      <c r="M4" s="382"/>
      <c r="N4" s="383"/>
      <c r="O4" s="383">
        <f>MAX(C6:C39)</f>
        <v>12</v>
      </c>
      <c r="P4" s="391"/>
      <c r="Q4" s="211"/>
      <c r="R4" s="209"/>
      <c r="S4" s="210"/>
      <c r="T4" s="209"/>
      <c r="U4" s="210"/>
      <c r="V4" s="209"/>
      <c r="W4" s="210"/>
      <c r="X4" s="209"/>
    </row>
    <row r="5" spans="1:24" s="50" customFormat="1" ht="25.5" customHeight="1" x14ac:dyDescent="0.25">
      <c r="A5" s="183"/>
      <c r="B5" s="184" t="s">
        <v>0</v>
      </c>
      <c r="C5" s="185" t="s">
        <v>2</v>
      </c>
      <c r="D5" s="185" t="s">
        <v>3</v>
      </c>
      <c r="E5" s="185" t="s">
        <v>4</v>
      </c>
      <c r="F5" s="185" t="s">
        <v>21</v>
      </c>
      <c r="G5" s="185" t="s">
        <v>5</v>
      </c>
      <c r="H5" s="185" t="s">
        <v>6</v>
      </c>
      <c r="I5" s="185" t="s">
        <v>7</v>
      </c>
      <c r="J5" s="185" t="s">
        <v>8</v>
      </c>
      <c r="K5" s="185" t="s">
        <v>19</v>
      </c>
      <c r="L5" s="185" t="s">
        <v>25</v>
      </c>
      <c r="M5" s="186" t="s">
        <v>17</v>
      </c>
      <c r="N5" s="187" t="s">
        <v>9</v>
      </c>
      <c r="O5" s="188" t="s">
        <v>87</v>
      </c>
      <c r="P5" s="189" t="s">
        <v>88</v>
      </c>
      <c r="Q5" s="190" t="s">
        <v>89</v>
      </c>
      <c r="R5" s="191"/>
      <c r="S5" s="128"/>
      <c r="T5" s="191"/>
      <c r="U5" s="128"/>
    </row>
    <row r="6" spans="1:24" ht="14.4" x14ac:dyDescent="0.3">
      <c r="A6" s="192">
        <v>1</v>
      </c>
      <c r="B6" s="199" t="s">
        <v>121</v>
      </c>
      <c r="C6" s="200">
        <v>12</v>
      </c>
      <c r="D6" s="200">
        <v>9</v>
      </c>
      <c r="E6" s="200"/>
      <c r="F6" s="200">
        <v>9</v>
      </c>
      <c r="G6" s="200">
        <v>9</v>
      </c>
      <c r="H6" s="200">
        <v>10</v>
      </c>
      <c r="I6" s="200">
        <v>9</v>
      </c>
      <c r="J6" s="200">
        <v>9</v>
      </c>
      <c r="K6" s="200">
        <v>9</v>
      </c>
      <c r="L6" s="200">
        <v>9</v>
      </c>
      <c r="M6" s="200"/>
      <c r="N6" s="204"/>
      <c r="O6" s="196">
        <f>IF(B6="","",SUM(C6:M6)-(N6))</f>
        <v>85</v>
      </c>
      <c r="P6" s="197" t="s">
        <v>135</v>
      </c>
      <c r="Q6" s="198">
        <f t="shared" ref="Q6:Q39" si="0">SUM(C6:E6)</f>
        <v>21</v>
      </c>
    </row>
    <row r="7" spans="1:24" ht="15.6" x14ac:dyDescent="0.3">
      <c r="A7" s="192">
        <v>2</v>
      </c>
      <c r="B7" s="193" t="s">
        <v>119</v>
      </c>
      <c r="C7" s="194"/>
      <c r="D7" s="194">
        <v>11</v>
      </c>
      <c r="E7" s="194"/>
      <c r="F7" s="194">
        <v>9</v>
      </c>
      <c r="G7" s="194"/>
      <c r="H7" s="194">
        <v>11</v>
      </c>
      <c r="I7" s="194">
        <v>6</v>
      </c>
      <c r="J7" s="194">
        <v>7</v>
      </c>
      <c r="K7" s="194">
        <v>7</v>
      </c>
      <c r="L7" s="194">
        <v>9</v>
      </c>
      <c r="M7" s="194"/>
      <c r="N7" s="195"/>
      <c r="O7" s="196">
        <f>IF(B7="","",SUM(C7:M7)-(N7))</f>
        <v>60</v>
      </c>
      <c r="P7" s="197" t="s">
        <v>135</v>
      </c>
      <c r="Q7" s="198">
        <f t="shared" si="0"/>
        <v>11</v>
      </c>
      <c r="S7" s="385" t="s">
        <v>90</v>
      </c>
      <c r="T7" s="386"/>
      <c r="U7" s="201" t="s">
        <v>91</v>
      </c>
      <c r="V7" s="202"/>
    </row>
    <row r="8" spans="1:24" ht="15.6" x14ac:dyDescent="0.3">
      <c r="A8" s="192">
        <v>3</v>
      </c>
      <c r="B8" s="199" t="s">
        <v>120</v>
      </c>
      <c r="C8" s="200"/>
      <c r="D8" s="200">
        <v>9</v>
      </c>
      <c r="E8" s="200"/>
      <c r="F8" s="200">
        <v>9</v>
      </c>
      <c r="G8" s="200"/>
      <c r="H8" s="200">
        <v>9</v>
      </c>
      <c r="I8" s="200">
        <v>6</v>
      </c>
      <c r="J8" s="200">
        <v>6</v>
      </c>
      <c r="K8" s="200"/>
      <c r="L8" s="200"/>
      <c r="M8" s="200"/>
      <c r="N8" s="200"/>
      <c r="O8" s="196">
        <f>IF(B8="","",SUM(C8:M8)-(N8))</f>
        <v>39</v>
      </c>
      <c r="P8" s="197" t="s">
        <v>135</v>
      </c>
      <c r="Q8" s="198">
        <f t="shared" si="0"/>
        <v>9</v>
      </c>
      <c r="S8" s="385" t="s">
        <v>92</v>
      </c>
      <c r="T8" s="386"/>
      <c r="U8" s="201" t="s">
        <v>91</v>
      </c>
      <c r="V8" s="203"/>
    </row>
    <row r="9" spans="1:24" ht="15.6" x14ac:dyDescent="0.3">
      <c r="A9" s="192">
        <v>4</v>
      </c>
      <c r="B9" s="199" t="s">
        <v>110</v>
      </c>
      <c r="C9" s="200"/>
      <c r="D9" s="200"/>
      <c r="E9" s="200"/>
      <c r="F9" s="200">
        <v>6</v>
      </c>
      <c r="G9" s="200"/>
      <c r="H9" s="200">
        <v>9</v>
      </c>
      <c r="I9" s="200"/>
      <c r="J9" s="200"/>
      <c r="K9" s="200">
        <v>6</v>
      </c>
      <c r="L9" s="200">
        <v>9</v>
      </c>
      <c r="M9" s="200"/>
      <c r="N9" s="200"/>
      <c r="O9" s="196">
        <f>IF(B9="","",SUM(C9:M9)-(N9))</f>
        <v>30</v>
      </c>
      <c r="P9" s="197" t="s">
        <v>135</v>
      </c>
      <c r="Q9" s="198">
        <f t="shared" si="0"/>
        <v>0</v>
      </c>
      <c r="S9" s="385" t="s">
        <v>93</v>
      </c>
      <c r="T9" s="386"/>
      <c r="U9" s="201" t="s">
        <v>91</v>
      </c>
      <c r="V9" s="203"/>
    </row>
    <row r="10" spans="1:24" ht="15.6" x14ac:dyDescent="0.3">
      <c r="A10" s="192">
        <v>5</v>
      </c>
      <c r="B10" s="193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5"/>
      <c r="O10" s="196" t="str">
        <f t="shared" ref="O10:O21" si="1">IF(B10="","",SUM(C10:M10)-(N10))</f>
        <v/>
      </c>
      <c r="P10" s="197"/>
      <c r="Q10" s="198">
        <f t="shared" si="0"/>
        <v>0</v>
      </c>
      <c r="U10" s="212"/>
      <c r="V10" s="213"/>
    </row>
    <row r="11" spans="1:24" ht="15.6" x14ac:dyDescent="0.3">
      <c r="A11" s="192">
        <v>6</v>
      </c>
      <c r="B11" s="193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5"/>
      <c r="O11" s="196" t="str">
        <f t="shared" si="1"/>
        <v/>
      </c>
      <c r="P11" s="197"/>
      <c r="Q11" s="198">
        <f t="shared" si="0"/>
        <v>0</v>
      </c>
      <c r="S11" s="49"/>
      <c r="T11" s="49"/>
      <c r="U11" s="214"/>
      <c r="V11" s="131"/>
    </row>
    <row r="12" spans="1:24" ht="14.4" x14ac:dyDescent="0.3">
      <c r="A12" s="192">
        <v>7</v>
      </c>
      <c r="B12" s="199"/>
      <c r="C12" s="200"/>
      <c r="D12" s="200"/>
      <c r="E12" s="200"/>
      <c r="F12" s="200"/>
      <c r="G12" s="200"/>
      <c r="H12" s="200"/>
      <c r="I12" s="200"/>
      <c r="J12" s="200"/>
      <c r="K12" s="200"/>
      <c r="L12" s="200"/>
      <c r="M12" s="200"/>
      <c r="N12" s="200"/>
      <c r="O12" s="196" t="str">
        <f t="shared" si="1"/>
        <v/>
      </c>
      <c r="P12" s="197"/>
      <c r="Q12" s="198">
        <f t="shared" si="0"/>
        <v>0</v>
      </c>
    </row>
    <row r="13" spans="1:24" ht="14.4" x14ac:dyDescent="0.3">
      <c r="A13" s="192">
        <v>8</v>
      </c>
      <c r="B13" s="199"/>
      <c r="C13" s="200"/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196" t="str">
        <f t="shared" si="1"/>
        <v/>
      </c>
      <c r="P13" s="197"/>
      <c r="Q13" s="198">
        <f t="shared" si="0"/>
        <v>0</v>
      </c>
    </row>
    <row r="14" spans="1:24" ht="14.4" x14ac:dyDescent="0.3">
      <c r="A14" s="192">
        <v>9</v>
      </c>
      <c r="B14" s="199"/>
      <c r="C14" s="194"/>
      <c r="D14" s="194"/>
      <c r="E14" s="194"/>
      <c r="F14" s="194"/>
      <c r="G14" s="194"/>
      <c r="H14" s="194"/>
      <c r="I14" s="194"/>
      <c r="J14" s="194"/>
      <c r="K14" s="194"/>
      <c r="L14" s="194"/>
      <c r="M14" s="194"/>
      <c r="N14" s="195"/>
      <c r="O14" s="196" t="str">
        <f t="shared" si="1"/>
        <v/>
      </c>
      <c r="P14" s="205"/>
      <c r="Q14" s="198">
        <f t="shared" si="0"/>
        <v>0</v>
      </c>
    </row>
    <row r="15" spans="1:24" ht="14.4" x14ac:dyDescent="0.3">
      <c r="A15" s="192">
        <v>10</v>
      </c>
      <c r="B15" s="199"/>
      <c r="C15" s="194"/>
      <c r="D15" s="194"/>
      <c r="E15" s="194"/>
      <c r="F15" s="194"/>
      <c r="G15" s="194"/>
      <c r="H15" s="194"/>
      <c r="I15" s="194"/>
      <c r="J15" s="194"/>
      <c r="K15" s="194"/>
      <c r="L15" s="194"/>
      <c r="M15" s="194"/>
      <c r="N15" s="195"/>
      <c r="O15" s="196" t="str">
        <f t="shared" si="1"/>
        <v/>
      </c>
      <c r="P15" s="205"/>
      <c r="Q15" s="198">
        <f t="shared" si="0"/>
        <v>0</v>
      </c>
    </row>
    <row r="16" spans="1:24" ht="14.4" x14ac:dyDescent="0.3">
      <c r="A16" s="192">
        <v>11</v>
      </c>
      <c r="B16" s="199"/>
      <c r="C16" s="194"/>
      <c r="D16" s="194"/>
      <c r="E16" s="194"/>
      <c r="F16" s="194"/>
      <c r="G16" s="194"/>
      <c r="H16" s="194"/>
      <c r="I16" s="194"/>
      <c r="J16" s="194"/>
      <c r="K16" s="194"/>
      <c r="L16" s="194"/>
      <c r="M16" s="194"/>
      <c r="N16" s="195"/>
      <c r="O16" s="196" t="str">
        <f t="shared" si="1"/>
        <v/>
      </c>
      <c r="P16" s="197"/>
      <c r="Q16" s="198">
        <f t="shared" si="0"/>
        <v>0</v>
      </c>
    </row>
    <row r="17" spans="1:19" ht="14.4" x14ac:dyDescent="0.3">
      <c r="A17" s="192">
        <v>12</v>
      </c>
      <c r="B17" s="199"/>
      <c r="C17" s="200"/>
      <c r="D17" s="200"/>
      <c r="E17" s="200"/>
      <c r="F17" s="200"/>
      <c r="G17" s="200"/>
      <c r="H17" s="200"/>
      <c r="I17" s="200"/>
      <c r="J17" s="200"/>
      <c r="K17" s="200"/>
      <c r="L17" s="200"/>
      <c r="M17" s="200"/>
      <c r="N17" s="200"/>
      <c r="O17" s="196" t="str">
        <f t="shared" si="1"/>
        <v/>
      </c>
      <c r="P17" s="197"/>
      <c r="Q17" s="198">
        <f t="shared" si="0"/>
        <v>0</v>
      </c>
    </row>
    <row r="18" spans="1:19" ht="14.4" x14ac:dyDescent="0.3">
      <c r="A18" s="192">
        <v>13</v>
      </c>
      <c r="B18" s="193"/>
      <c r="C18" s="194"/>
      <c r="D18" s="194"/>
      <c r="E18" s="194"/>
      <c r="F18" s="194"/>
      <c r="G18" s="194"/>
      <c r="H18" s="194"/>
      <c r="I18" s="194"/>
      <c r="J18" s="194"/>
      <c r="K18" s="194"/>
      <c r="L18" s="194"/>
      <c r="M18" s="194"/>
      <c r="N18" s="195"/>
      <c r="O18" s="196" t="str">
        <f t="shared" si="1"/>
        <v/>
      </c>
      <c r="P18" s="197"/>
      <c r="Q18" s="198">
        <f t="shared" si="0"/>
        <v>0</v>
      </c>
    </row>
    <row r="19" spans="1:19" ht="14.4" x14ac:dyDescent="0.3">
      <c r="A19" s="192">
        <v>14</v>
      </c>
      <c r="B19" s="199"/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196" t="str">
        <f t="shared" si="1"/>
        <v/>
      </c>
      <c r="P19" s="197"/>
      <c r="Q19" s="198">
        <f t="shared" si="0"/>
        <v>0</v>
      </c>
    </row>
    <row r="20" spans="1:19" ht="14.4" x14ac:dyDescent="0.3">
      <c r="A20" s="192">
        <v>15</v>
      </c>
      <c r="B20" s="199"/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196" t="str">
        <f t="shared" si="1"/>
        <v/>
      </c>
      <c r="P20" s="205"/>
      <c r="Q20" s="198">
        <f t="shared" si="0"/>
        <v>0</v>
      </c>
    </row>
    <row r="21" spans="1:19" ht="14.4" x14ac:dyDescent="0.3">
      <c r="A21" s="192">
        <v>16</v>
      </c>
      <c r="B21" s="199"/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  <c r="N21" s="195"/>
      <c r="O21" s="196" t="str">
        <f t="shared" si="1"/>
        <v/>
      </c>
      <c r="P21" s="205"/>
      <c r="Q21" s="198">
        <f t="shared" si="0"/>
        <v>0</v>
      </c>
    </row>
    <row r="22" spans="1:19" ht="14.4" x14ac:dyDescent="0.3">
      <c r="A22" s="192"/>
      <c r="B22" s="199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196" t="str">
        <f t="shared" ref="O22:O45" si="2">IF(B22="","",SUM(C22:M22)-(N22))</f>
        <v/>
      </c>
      <c r="P22" s="205"/>
      <c r="Q22" s="198">
        <f t="shared" si="0"/>
        <v>0</v>
      </c>
    </row>
    <row r="23" spans="1:19" ht="14.4" x14ac:dyDescent="0.3">
      <c r="A23" s="192"/>
      <c r="B23" s="199"/>
      <c r="C23" s="200"/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0"/>
      <c r="O23" s="196" t="str">
        <f t="shared" si="2"/>
        <v/>
      </c>
      <c r="P23" s="197"/>
      <c r="Q23" s="198">
        <f t="shared" si="0"/>
        <v>0</v>
      </c>
    </row>
    <row r="24" spans="1:19" ht="14.4" x14ac:dyDescent="0.3">
      <c r="A24" s="192"/>
      <c r="B24" s="199"/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196" t="str">
        <f t="shared" si="2"/>
        <v/>
      </c>
      <c r="P24" s="197"/>
      <c r="Q24" s="198">
        <f t="shared" si="0"/>
        <v>0</v>
      </c>
    </row>
    <row r="25" spans="1:19" ht="14.4" x14ac:dyDescent="0.3">
      <c r="A25" s="192"/>
      <c r="B25" s="199"/>
      <c r="C25" s="194"/>
      <c r="D25" s="194"/>
      <c r="E25" s="194"/>
      <c r="F25" s="194"/>
      <c r="G25" s="194"/>
      <c r="H25" s="194"/>
      <c r="I25" s="194"/>
      <c r="J25" s="194"/>
      <c r="K25" s="194"/>
      <c r="L25" s="194"/>
      <c r="M25" s="194"/>
      <c r="N25" s="195"/>
      <c r="O25" s="196" t="str">
        <f t="shared" si="2"/>
        <v/>
      </c>
      <c r="P25" s="197"/>
      <c r="Q25" s="198">
        <f t="shared" si="0"/>
        <v>0</v>
      </c>
    </row>
    <row r="26" spans="1:19" ht="14.4" x14ac:dyDescent="0.3">
      <c r="A26" s="192"/>
      <c r="B26" s="199"/>
      <c r="C26" s="194"/>
      <c r="D26" s="194"/>
      <c r="E26" s="194"/>
      <c r="F26" s="194"/>
      <c r="G26" s="194"/>
      <c r="H26" s="194"/>
      <c r="I26" s="194"/>
      <c r="J26" s="194"/>
      <c r="K26" s="194"/>
      <c r="L26" s="194"/>
      <c r="M26" s="194"/>
      <c r="N26" s="195"/>
      <c r="O26" s="196" t="str">
        <f t="shared" si="2"/>
        <v/>
      </c>
      <c r="P26" s="205"/>
      <c r="Q26" s="198">
        <f t="shared" si="0"/>
        <v>0</v>
      </c>
    </row>
    <row r="27" spans="1:19" ht="14.4" x14ac:dyDescent="0.3">
      <c r="A27" s="192"/>
      <c r="B27" s="199"/>
      <c r="C27" s="194"/>
      <c r="D27" s="194"/>
      <c r="E27" s="194"/>
      <c r="F27" s="194"/>
      <c r="G27" s="194"/>
      <c r="H27" s="194"/>
      <c r="I27" s="194"/>
      <c r="J27" s="194"/>
      <c r="K27" s="194"/>
      <c r="L27" s="194"/>
      <c r="M27" s="194"/>
      <c r="N27" s="195"/>
      <c r="O27" s="196" t="str">
        <f t="shared" si="2"/>
        <v/>
      </c>
      <c r="P27" s="205"/>
      <c r="Q27" s="198">
        <f t="shared" si="0"/>
        <v>0</v>
      </c>
    </row>
    <row r="28" spans="1:19" ht="14.4" x14ac:dyDescent="0.3">
      <c r="A28" s="192"/>
      <c r="B28" s="199"/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196" t="str">
        <f t="shared" si="2"/>
        <v/>
      </c>
      <c r="P28" s="205"/>
      <c r="Q28" s="198">
        <f t="shared" si="0"/>
        <v>0</v>
      </c>
    </row>
    <row r="29" spans="1:19" ht="14.4" x14ac:dyDescent="0.3">
      <c r="A29" s="192"/>
      <c r="B29" s="199"/>
      <c r="C29" s="200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196" t="str">
        <f t="shared" si="2"/>
        <v/>
      </c>
      <c r="P29" s="205"/>
      <c r="Q29" s="198">
        <f t="shared" si="0"/>
        <v>0</v>
      </c>
    </row>
    <row r="30" spans="1:19" ht="14.4" x14ac:dyDescent="0.3">
      <c r="A30" s="192"/>
      <c r="B30" s="199"/>
      <c r="C30" s="194"/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5"/>
      <c r="O30" s="196" t="str">
        <f t="shared" si="2"/>
        <v/>
      </c>
      <c r="P30" s="205"/>
      <c r="Q30" s="198">
        <f t="shared" si="0"/>
        <v>0</v>
      </c>
      <c r="R30" s="128"/>
      <c r="S30" s="128"/>
    </row>
    <row r="31" spans="1:19" ht="14.4" x14ac:dyDescent="0.3">
      <c r="A31" s="192"/>
      <c r="B31" s="199"/>
      <c r="C31" s="194"/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95"/>
      <c r="O31" s="196" t="str">
        <f t="shared" si="2"/>
        <v/>
      </c>
      <c r="P31" s="205"/>
      <c r="Q31" s="198">
        <f t="shared" si="0"/>
        <v>0</v>
      </c>
    </row>
    <row r="32" spans="1:19" ht="14.4" x14ac:dyDescent="0.3">
      <c r="A32" s="192"/>
      <c r="B32" s="199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196" t="str">
        <f t="shared" si="2"/>
        <v/>
      </c>
      <c r="P32" s="205"/>
      <c r="Q32" s="198">
        <f t="shared" si="0"/>
        <v>0</v>
      </c>
    </row>
    <row r="33" spans="1:17" ht="14.4" x14ac:dyDescent="0.3">
      <c r="A33" s="192"/>
      <c r="B33" s="199"/>
      <c r="C33" s="194"/>
      <c r="D33" s="194"/>
      <c r="E33" s="194"/>
      <c r="F33" s="194"/>
      <c r="G33" s="194"/>
      <c r="H33" s="194"/>
      <c r="I33" s="194"/>
      <c r="J33" s="194"/>
      <c r="K33" s="194"/>
      <c r="L33" s="194"/>
      <c r="M33" s="194"/>
      <c r="N33" s="195"/>
      <c r="O33" s="196" t="str">
        <f t="shared" si="2"/>
        <v/>
      </c>
      <c r="P33" s="205"/>
      <c r="Q33" s="198">
        <f t="shared" si="0"/>
        <v>0</v>
      </c>
    </row>
    <row r="34" spans="1:17" ht="14.4" x14ac:dyDescent="0.3">
      <c r="A34" s="192"/>
      <c r="B34" s="199"/>
      <c r="C34" s="200"/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/>
      <c r="O34" s="196" t="str">
        <f t="shared" si="2"/>
        <v/>
      </c>
      <c r="P34" s="205"/>
      <c r="Q34" s="198">
        <f t="shared" si="0"/>
        <v>0</v>
      </c>
    </row>
    <row r="35" spans="1:17" ht="14.4" x14ac:dyDescent="0.3">
      <c r="A35" s="192"/>
      <c r="B35" s="199"/>
      <c r="C35" s="200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196" t="str">
        <f t="shared" si="2"/>
        <v/>
      </c>
      <c r="P35" s="205"/>
      <c r="Q35" s="198">
        <f t="shared" si="0"/>
        <v>0</v>
      </c>
    </row>
    <row r="36" spans="1:17" ht="14.4" x14ac:dyDescent="0.3">
      <c r="A36" s="192"/>
      <c r="B36" s="199"/>
      <c r="C36" s="194"/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5"/>
      <c r="O36" s="196" t="str">
        <f t="shared" si="2"/>
        <v/>
      </c>
      <c r="P36" s="205"/>
      <c r="Q36" s="198">
        <f t="shared" si="0"/>
        <v>0</v>
      </c>
    </row>
    <row r="37" spans="1:17" ht="14.4" x14ac:dyDescent="0.3">
      <c r="A37" s="192"/>
      <c r="B37" s="199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196" t="str">
        <f t="shared" si="2"/>
        <v/>
      </c>
      <c r="P37" s="205"/>
      <c r="Q37" s="198">
        <f t="shared" si="0"/>
        <v>0</v>
      </c>
    </row>
    <row r="38" spans="1:17" ht="14.4" x14ac:dyDescent="0.3">
      <c r="A38" s="192"/>
      <c r="B38" s="199"/>
      <c r="C38" s="200"/>
      <c r="D38" s="200"/>
      <c r="E38" s="200"/>
      <c r="F38" s="200"/>
      <c r="G38" s="200"/>
      <c r="H38" s="200"/>
      <c r="I38" s="200"/>
      <c r="J38" s="200"/>
      <c r="K38" s="200"/>
      <c r="L38" s="200"/>
      <c r="M38" s="200"/>
      <c r="N38" s="200"/>
      <c r="O38" s="196" t="str">
        <f t="shared" si="2"/>
        <v/>
      </c>
      <c r="P38" s="205"/>
      <c r="Q38" s="198">
        <f t="shared" si="0"/>
        <v>0</v>
      </c>
    </row>
    <row r="39" spans="1:17" ht="14.4" x14ac:dyDescent="0.3">
      <c r="A39" s="192"/>
      <c r="B39" s="199"/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196" t="str">
        <f t="shared" si="2"/>
        <v/>
      </c>
      <c r="P39" s="205"/>
      <c r="Q39" s="198">
        <f t="shared" si="0"/>
        <v>0</v>
      </c>
    </row>
    <row r="40" spans="1:17" x14ac:dyDescent="0.3">
      <c r="A40" s="59"/>
      <c r="O40" s="196" t="str">
        <f t="shared" si="2"/>
        <v/>
      </c>
    </row>
    <row r="41" spans="1:17" x14ac:dyDescent="0.3">
      <c r="A41" s="59"/>
      <c r="O41" s="196" t="str">
        <f t="shared" si="2"/>
        <v/>
      </c>
    </row>
    <row r="42" spans="1:17" x14ac:dyDescent="0.3">
      <c r="A42" s="59"/>
      <c r="O42" s="196" t="str">
        <f t="shared" si="2"/>
        <v/>
      </c>
    </row>
    <row r="43" spans="1:17" x14ac:dyDescent="0.3">
      <c r="A43" s="59"/>
      <c r="O43" s="196" t="str">
        <f t="shared" si="2"/>
        <v/>
      </c>
    </row>
    <row r="44" spans="1:17" x14ac:dyDescent="0.3">
      <c r="A44" s="59"/>
      <c r="O44" s="196" t="str">
        <f t="shared" si="2"/>
        <v/>
      </c>
    </row>
    <row r="45" spans="1:17" x14ac:dyDescent="0.3">
      <c r="A45" s="59"/>
      <c r="O45" s="196" t="str">
        <f t="shared" si="2"/>
        <v/>
      </c>
    </row>
  </sheetData>
  <sortState xmlns:xlrd2="http://schemas.microsoft.com/office/spreadsheetml/2017/richdata2" ref="B6:O9">
    <sortCondition descending="1" ref="O6:O9"/>
    <sortCondition descending="1" ref="C6:C9"/>
  </sortState>
  <mergeCells count="17">
    <mergeCell ref="S7:T7"/>
    <mergeCell ref="S8:T8"/>
    <mergeCell ref="S9:T9"/>
    <mergeCell ref="B3:D4"/>
    <mergeCell ref="G3:J4"/>
    <mergeCell ref="K3:L3"/>
    <mergeCell ref="M3:N4"/>
    <mergeCell ref="O3:P3"/>
    <mergeCell ref="E4:F4"/>
    <mergeCell ref="K4:L4"/>
    <mergeCell ref="O4:P4"/>
    <mergeCell ref="B1:C1"/>
    <mergeCell ref="D1:K1"/>
    <mergeCell ref="B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17</vt:i4>
      </vt:variant>
      <vt:variant>
        <vt:lpstr>Intervalli denominati</vt:lpstr>
      </vt:variant>
      <vt:variant>
        <vt:i4>17</vt:i4>
      </vt:variant>
    </vt:vector>
  </HeadingPairs>
  <TitlesOfParts>
    <vt:vector size="34" baseType="lpstr">
      <vt:lpstr>Classifiche</vt:lpstr>
      <vt:lpstr>Riepilogo</vt:lpstr>
      <vt:lpstr>Stamm</vt:lpstr>
      <vt:lpstr>Coppie</vt:lpstr>
      <vt:lpstr>Singoli</vt:lpstr>
      <vt:lpstr>Stamm Adulti</vt:lpstr>
      <vt:lpstr>Singoli Adulti</vt:lpstr>
      <vt:lpstr>Vuoto</vt:lpstr>
      <vt:lpstr>Bertoni</vt:lpstr>
      <vt:lpstr>Bonetti</vt:lpstr>
      <vt:lpstr>Cipriani</vt:lpstr>
      <vt:lpstr>Di Antonio</vt:lpstr>
      <vt:lpstr>Di Maio</vt:lpstr>
      <vt:lpstr>Marson</vt:lpstr>
      <vt:lpstr>Peroni</vt:lpstr>
      <vt:lpstr>Piccoli</vt:lpstr>
      <vt:lpstr>Puglia</vt:lpstr>
      <vt:lpstr>Bertoni!Area_stampa</vt:lpstr>
      <vt:lpstr>Bonetti!Area_stampa</vt:lpstr>
      <vt:lpstr>Cipriani!Area_stampa</vt:lpstr>
      <vt:lpstr>Coppie!Area_stampa</vt:lpstr>
      <vt:lpstr>'Di Antonio'!Area_stampa</vt:lpstr>
      <vt:lpstr>'Di Maio'!Area_stampa</vt:lpstr>
      <vt:lpstr>Marson!Area_stampa</vt:lpstr>
      <vt:lpstr>Peroni!Area_stampa</vt:lpstr>
      <vt:lpstr>Piccoli!Area_stampa</vt:lpstr>
      <vt:lpstr>Puglia!Area_stampa</vt:lpstr>
      <vt:lpstr>Riepilogo!Area_stampa</vt:lpstr>
      <vt:lpstr>Singoli!Area_stampa</vt:lpstr>
      <vt:lpstr>'Singoli Adulti'!Area_stampa</vt:lpstr>
      <vt:lpstr>Stamm!Area_stampa</vt:lpstr>
      <vt:lpstr>'Stamm Adulti'!Area_stampa</vt:lpstr>
      <vt:lpstr>Singoli!Titoli_stampa</vt:lpstr>
      <vt:lpstr>Stamm!Titoli_stampa</vt:lpstr>
    </vt:vector>
  </TitlesOfParts>
  <Company>Scatolificio Ghedese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Gianluca Marson</dc:creator>
  <cp:lastModifiedBy>fiorenzo pattaro</cp:lastModifiedBy>
  <cp:lastPrinted>2025-10-25T17:19:08Z</cp:lastPrinted>
  <dcterms:created xsi:type="dcterms:W3CDTF">2006-06-29T12:55:00Z</dcterms:created>
  <dcterms:modified xsi:type="dcterms:W3CDTF">2025-10-25T17:19:09Z</dcterms:modified>
</cp:coreProperties>
</file>