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/>
  <bookViews>
    <workbookView xWindow="65428" yWindow="65428" windowWidth="23256" windowHeight="12576" tabRatio="923" activeTab="1"/>
  </bookViews>
  <sheets>
    <sheet name="Classifiche" sheetId="10" r:id="rId1"/>
    <sheet name="Speciali" sheetId="37" r:id="rId2"/>
    <sheet name="Stamm" sheetId="1" r:id="rId3"/>
    <sheet name="Coppie" sheetId="2" r:id="rId4"/>
    <sheet name="Singoli" sheetId="3" r:id="rId5"/>
    <sheet name="Adulti" sheetId="41" r:id="rId6"/>
    <sheet name="Abballe" sheetId="52" r:id="rId7"/>
    <sheet name="Aleksic" sheetId="54" r:id="rId8"/>
    <sheet name="Bertoni" sheetId="44" r:id="rId9"/>
    <sheet name="Bressan" sheetId="47" r:id="rId10"/>
    <sheet name="Bini" sheetId="46" r:id="rId11"/>
    <sheet name="Di Maio" sheetId="51" r:id="rId12"/>
    <sheet name="Dri" sheetId="53" r:id="rId13"/>
    <sheet name="Mabilia" sheetId="45" r:id="rId14"/>
    <sheet name="Marson E." sheetId="39" r:id="rId15"/>
    <sheet name="Marson G." sheetId="50" r:id="rId16"/>
    <sheet name="Marson U." sheetId="58" r:id="rId17"/>
    <sheet name="Maso" sheetId="59" r:id="rId18"/>
    <sheet name="Merlo" sheetId="55" r:id="rId19"/>
    <sheet name="Molaro" sheetId="43" r:id="rId20"/>
    <sheet name="Naska" sheetId="38" r:id="rId21"/>
    <sheet name="Pattaro" sheetId="48" r:id="rId22"/>
    <sheet name="Pegorari" sheetId="40" r:id="rId23"/>
    <sheet name="Piani" sheetId="49" r:id="rId24"/>
    <sheet name="Scaravetti" sheetId="56" r:id="rId25"/>
    <sheet name="Stefanuto" sheetId="57" r:id="rId26"/>
    <sheet name="Vivan" sheetId="42" r:id="rId27"/>
  </sheets>
  <definedNames>
    <definedName name="_xlnm.Print_Area" localSheetId="0">'Classifiche'!$B$2:$L$15</definedName>
    <definedName name="_xlnm.Print_Area" localSheetId="1">'Speciali'!$B$3:$L$32</definedName>
  </definedNames>
  <calcPr calcId="191029"/>
  <extLst/>
</workbook>
</file>

<file path=xl/sharedStrings.xml><?xml version="1.0" encoding="utf-8"?>
<sst xmlns="http://schemas.openxmlformats.org/spreadsheetml/2006/main" count="1841" uniqueCount="207">
  <si>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</si>
  <si>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</si>
  <si>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</si>
  <si>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</si>
  <si>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</si>
  <si>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</si>
  <si>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</si>
  <si>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</si>
  <si>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</si>
  <si>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</si>
  <si>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</si>
  <si>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</si>
  <si>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</si>
  <si>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</si>
  <si>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</si>
  <si>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</si>
  <si>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</si>
  <si>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</si>
  <si>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</si>
  <si>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</si>
  <si>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</si>
  <si>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</si>
  <si>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</si>
  <si>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</si>
  <si>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</si>
  <si>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</si>
  <si>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</si>
  <si>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</si>
  <si>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</si>
  <si>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</si>
  <si>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RNA</t>
  </si>
  <si>
    <t>Totale</t>
  </si>
  <si>
    <t>SUONI D'ACQUA</t>
  </si>
  <si>
    <t>tot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</si>
  <si>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</si>
  <si>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</si>
  <si>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</si>
  <si>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</si>
  <si>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</si>
  <si>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</si>
  <si>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</si>
  <si>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</si>
  <si>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</si>
  <si>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</si>
  <si>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</si>
  <si>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</si>
  <si>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</si>
  <si>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</si>
  <si>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Campione Razza</t>
  </si>
  <si>
    <t>43</t>
  </si>
  <si>
    <t>1</t>
  </si>
  <si>
    <t>MERLO LUCA</t>
  </si>
  <si>
    <t>17</t>
  </si>
  <si>
    <t>56</t>
  </si>
  <si>
    <t>35</t>
  </si>
  <si>
    <t>55</t>
  </si>
  <si>
    <t>MABILIA GIULIANO</t>
  </si>
  <si>
    <t>8</t>
  </si>
  <si>
    <t>27</t>
  </si>
  <si>
    <t>28</t>
  </si>
  <si>
    <t>PATTARO FIORENZO</t>
  </si>
  <si>
    <t>175</t>
  </si>
  <si>
    <t>77</t>
  </si>
  <si>
    <t>180</t>
  </si>
  <si>
    <t>58</t>
  </si>
  <si>
    <t>30</t>
  </si>
  <si>
    <t>25</t>
  </si>
  <si>
    <t>2</t>
  </si>
  <si>
    <t>66</t>
  </si>
  <si>
    <t>31</t>
  </si>
  <si>
    <t>67</t>
  </si>
  <si>
    <t>4</t>
  </si>
  <si>
    <t>12</t>
  </si>
  <si>
    <t>86</t>
  </si>
  <si>
    <t>59</t>
  </si>
  <si>
    <t>57</t>
  </si>
  <si>
    <t>11</t>
  </si>
  <si>
    <t>20</t>
  </si>
  <si>
    <t>MARSON GIANLUCA</t>
  </si>
  <si>
    <t>64</t>
  </si>
  <si>
    <t>62</t>
  </si>
  <si>
    <t>46</t>
  </si>
  <si>
    <t>88</t>
  </si>
  <si>
    <t>MARSON UMBERTO</t>
  </si>
  <si>
    <t xml:space="preserve">Migliore Klokkende </t>
  </si>
  <si>
    <t>GIUDICE</t>
  </si>
  <si>
    <t>Numero gabbia</t>
  </si>
  <si>
    <t>Sorteggio</t>
  </si>
  <si>
    <t xml:space="preserve">Allevatore </t>
  </si>
  <si>
    <t>-</t>
  </si>
  <si>
    <t>DI MAIO DIEGO</t>
  </si>
  <si>
    <t>260P</t>
  </si>
  <si>
    <t>01ZL</t>
  </si>
  <si>
    <t>17XD</t>
  </si>
  <si>
    <t>MASO FEDERICO</t>
  </si>
  <si>
    <t>45HS</t>
  </si>
  <si>
    <t>BRESSAN CRISTIANO</t>
  </si>
  <si>
    <t>SCARAVETTI MAURIZIO</t>
  </si>
  <si>
    <t>509E</t>
  </si>
  <si>
    <t>03WH</t>
  </si>
  <si>
    <t>ABBALLE RANIERO</t>
  </si>
  <si>
    <t>CB69</t>
  </si>
  <si>
    <t>EW88</t>
  </si>
  <si>
    <t>P.Tot</t>
  </si>
  <si>
    <t>PEGORARI MAURO</t>
  </si>
  <si>
    <t>AN20</t>
  </si>
  <si>
    <t>73</t>
  </si>
  <si>
    <t>19TC</t>
  </si>
  <si>
    <t>74</t>
  </si>
  <si>
    <t>38</t>
  </si>
  <si>
    <t>69</t>
  </si>
  <si>
    <t>76</t>
  </si>
  <si>
    <t>135</t>
  </si>
  <si>
    <t>82RE</t>
  </si>
  <si>
    <t>BERTONI GIOVANNI</t>
  </si>
  <si>
    <t>09NZ</t>
  </si>
  <si>
    <t>16</t>
  </si>
  <si>
    <t>37</t>
  </si>
  <si>
    <t>6</t>
  </si>
  <si>
    <t>130</t>
  </si>
  <si>
    <t>PIANI GIUSEPPE</t>
  </si>
  <si>
    <t>39</t>
  </si>
  <si>
    <t>29</t>
  </si>
  <si>
    <t>148</t>
  </si>
  <si>
    <t>LT85</t>
  </si>
  <si>
    <t>MARSON ERNESTO</t>
  </si>
  <si>
    <t>PEGOIRARI MAUROI</t>
  </si>
  <si>
    <t>06FA</t>
  </si>
  <si>
    <t>VIVAN ARMANDOI</t>
  </si>
  <si>
    <t>91ZV</t>
  </si>
  <si>
    <t>147</t>
  </si>
  <si>
    <t>9BBV</t>
  </si>
  <si>
    <t>MOLARO KEVIN</t>
  </si>
  <si>
    <t>BRESSAN CRISTANO</t>
  </si>
  <si>
    <t>03WN</t>
  </si>
  <si>
    <t>118</t>
  </si>
  <si>
    <t>MABILIAA GIULIOANO</t>
  </si>
  <si>
    <t>BINI DONATO</t>
  </si>
  <si>
    <t>56WB</t>
  </si>
  <si>
    <t>99</t>
  </si>
  <si>
    <t>Migliori suoni d'acqua Stamm</t>
  </si>
  <si>
    <t>Migliori suoni d'acqua Coppie</t>
  </si>
  <si>
    <t>Migliori suoni d'acqua singolo</t>
  </si>
  <si>
    <t>NASKA FLORJAN</t>
  </si>
  <si>
    <t>Migliori due stamm</t>
  </si>
  <si>
    <t>Migliori tre coppie</t>
  </si>
  <si>
    <t>Migliori quattro singoli</t>
  </si>
  <si>
    <t>Migliori Flauti+Metallici su quattro soggetti</t>
  </si>
  <si>
    <t>Migliori Bollende+Rollende su quattro soggetti</t>
  </si>
  <si>
    <t>Primo Miglior gruppo 12 soggetti</t>
  </si>
  <si>
    <t>Secondo Miglior gruppo 12 soggetti</t>
  </si>
  <si>
    <t>Maggiore ingabbio</t>
  </si>
  <si>
    <t>Allevatore proveniente da più lontano</t>
  </si>
  <si>
    <t>MIGLIORI SUONI D'ACQUA SU 8 SOGGETTI SOCIO</t>
  </si>
  <si>
    <t>20 Soggetti</t>
  </si>
  <si>
    <t>PATTARO Fiorenzo</t>
  </si>
  <si>
    <t>ABBALLE Raniero</t>
  </si>
  <si>
    <t>stamm</t>
  </si>
  <si>
    <t>PREMIAZIONE</t>
  </si>
  <si>
    <t>PUNTI</t>
  </si>
  <si>
    <t>ALLEVATORE</t>
  </si>
  <si>
    <t>coppie</t>
  </si>
  <si>
    <t>totale soggetti</t>
  </si>
  <si>
    <t>Migliore soggetto</t>
  </si>
  <si>
    <t>SOCIO CLUB</t>
  </si>
  <si>
    <t>SI</t>
  </si>
  <si>
    <t>singoli</t>
  </si>
  <si>
    <t>Migliore Klokkende</t>
  </si>
  <si>
    <t>PT. tot.</t>
  </si>
  <si>
    <t>Categoria</t>
  </si>
  <si>
    <t>SINGOLO</t>
  </si>
  <si>
    <t>Migliori due (2) Stamm</t>
  </si>
  <si>
    <t>Migliori quattro (4) Singoli</t>
  </si>
  <si>
    <t>STAMM 1</t>
  </si>
  <si>
    <t>COPPIA 1</t>
  </si>
  <si>
    <t>COPPIA 2</t>
  </si>
  <si>
    <t>STAMM 2</t>
  </si>
  <si>
    <t>COPPIA 3</t>
  </si>
  <si>
    <t>COPPIA 4</t>
  </si>
  <si>
    <t>STEFANUTO DANTE</t>
  </si>
  <si>
    <t>93PW</t>
  </si>
  <si>
    <t>Migliori suoni d'acqua Singoli</t>
  </si>
  <si>
    <t>71</t>
  </si>
  <si>
    <t>Migliore Bollende + Rollende su 4 soggetti</t>
  </si>
  <si>
    <t xml:space="preserve">Migliori Flauti + Metallici su 4 soggetti </t>
  </si>
  <si>
    <t xml:space="preserve"> Gruppo 12 soggetti</t>
  </si>
  <si>
    <t xml:space="preserve"> Migliori suoni d'acqua su  soggetti Socio Club</t>
  </si>
  <si>
    <t>ALEKSIC NEBOSSA</t>
  </si>
  <si>
    <t>VIVAN ARMANDO</t>
  </si>
  <si>
    <t>VIVAN ARMANDIO</t>
  </si>
  <si>
    <t>STAMM ADULTI</t>
  </si>
  <si>
    <t>FANTINELLO ALFREDO</t>
  </si>
  <si>
    <t>SINGOLI ADULTI</t>
  </si>
  <si>
    <t>7</t>
  </si>
  <si>
    <t>44</t>
  </si>
  <si>
    <t>Z648</t>
  </si>
  <si>
    <t>MARINI UMBERTO</t>
  </si>
  <si>
    <t>GABRIELE ROBERTO</t>
  </si>
  <si>
    <t>DRI CARLETTO</t>
  </si>
  <si>
    <t>V748</t>
  </si>
  <si>
    <t>ALEKSIC NEBOSJA</t>
  </si>
  <si>
    <t>670 Km</t>
  </si>
  <si>
    <t>NAPOLITANO PIETRO</t>
  </si>
  <si>
    <t>Migliori due (3) Coppie</t>
  </si>
  <si>
    <t>03UM</t>
  </si>
  <si>
    <t>779X</t>
  </si>
  <si>
    <t>4 SINGOLI ADULTI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</si>
</sst>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56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i/>
      <u val="single"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gency FB"/>
      <family val="2"/>
    </font>
    <font>
      <b/>
      <sz val="14"/>
      <name val="Agency FB"/>
      <family val="2"/>
    </font>
    <font>
      <sz val="14"/>
      <name val="Agency FB"/>
      <family val="2"/>
    </font>
    <font>
      <b/>
      <sz val="11"/>
      <color indexed="10"/>
      <name val="Agency FB"/>
      <family val="2"/>
    </font>
    <font>
      <b/>
      <sz val="12"/>
      <color indexed="10"/>
      <name val="Agency FB"/>
      <family val="2"/>
    </font>
    <font>
      <sz val="11"/>
      <color indexed="10"/>
      <name val="Agency FB"/>
      <family val="2"/>
    </font>
    <font>
      <b/>
      <i/>
      <sz val="14"/>
      <name val="Agency FB"/>
      <family val="2"/>
    </font>
    <font>
      <b/>
      <i/>
      <sz val="12"/>
      <name val="Agency FB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gency FB"/>
      <family val="2"/>
    </font>
    <font>
      <b/>
      <sz val="14"/>
      <name val="Arial"/>
      <family val="2"/>
    </font>
    <font>
      <b/>
      <i/>
      <u val="single"/>
      <sz val="24"/>
      <name val="Arial"/>
      <family val="2"/>
    </font>
    <font>
      <b/>
      <i/>
      <sz val="20"/>
      <name val="Arial"/>
      <family val="2"/>
    </font>
    <font>
      <sz val="13"/>
      <name val="Agency FB"/>
      <family val="2"/>
    </font>
    <font>
      <b/>
      <sz val="9"/>
      <name val="Cambria"/>
      <family val="1"/>
    </font>
    <font>
      <sz val="18"/>
      <name val="Agency FB"/>
      <family val="2"/>
    </font>
    <font>
      <sz val="10"/>
      <color theme="0"/>
      <name val="Arial"/>
      <family val="2"/>
    </font>
    <font>
      <b/>
      <sz val="11"/>
      <color rgb="FFFF0000"/>
      <name val="Agency FB"/>
      <family val="2"/>
    </font>
    <font>
      <b/>
      <sz val="12"/>
      <color rgb="FF000099"/>
      <name val="Agency FB"/>
      <family val="2"/>
    </font>
    <font>
      <b/>
      <sz val="12"/>
      <color rgb="FFFF0000"/>
      <name val="Agency FB"/>
      <family val="2"/>
    </font>
    <font>
      <sz val="11"/>
      <color rgb="FFFF0000"/>
      <name val="Agency FB"/>
      <family val="2"/>
    </font>
    <font>
      <sz val="12"/>
      <color rgb="FF000099"/>
      <name val="Agency FB"/>
      <family val="2"/>
    </font>
    <font>
      <b/>
      <sz val="14"/>
      <color rgb="FFFF0000"/>
      <name val="Agency FB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b/>
      <sz val="16"/>
      <color rgb="FFFF0000"/>
      <name val="Agency FB"/>
      <family val="2"/>
    </font>
    <font>
      <sz val="12"/>
      <color rgb="FFFF0000"/>
      <name val="Agency FB"/>
      <family val="2"/>
    </font>
    <font>
      <b/>
      <sz val="18"/>
      <color rgb="FFFF0000"/>
      <name val="Agency FB"/>
      <family val="2"/>
    </font>
    <font>
      <b/>
      <sz val="18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/>
      <right style="medium">
        <color indexed="8"/>
      </right>
      <top style="thin">
        <color indexed="8"/>
      </top>
      <bottom style="thick"/>
    </border>
    <border>
      <left/>
      <right/>
      <top/>
      <bottom style="medium">
        <color indexed="8"/>
      </bottom>
    </border>
    <border>
      <left/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8" fillId="0" borderId="0" xfId="20" applyFont="1">
      <alignment/>
      <protection/>
    </xf>
    <xf numFmtId="0" fontId="0" fillId="0" borderId="0" xfId="20">
      <alignment/>
      <protection/>
    </xf>
    <xf numFmtId="0" fontId="20" fillId="6" borderId="9" xfId="20" applyFont="1" applyFill="1" applyBorder="1" applyAlignment="1">
      <alignment horizontal="center"/>
      <protection/>
    </xf>
    <xf numFmtId="0" fontId="14" fillId="6" borderId="10" xfId="20" applyFont="1" applyFill="1" applyBorder="1" applyAlignment="1">
      <alignment horizontal="center"/>
      <protection/>
    </xf>
    <xf numFmtId="0" fontId="14" fillId="6" borderId="11" xfId="20" applyFont="1" applyFill="1" applyBorder="1" applyAlignment="1">
      <alignment horizontal="center"/>
      <protection/>
    </xf>
    <xf numFmtId="0" fontId="20" fillId="0" borderId="0" xfId="20" applyFont="1">
      <alignment/>
      <protection/>
    </xf>
    <xf numFmtId="0" fontId="21" fillId="5" borderId="12" xfId="20" applyFont="1" applyFill="1" applyBorder="1" applyAlignment="1">
      <alignment horizontal="center" vertical="center"/>
      <protection/>
    </xf>
    <xf numFmtId="0" fontId="13" fillId="5" borderId="13" xfId="20" applyFont="1" applyFill="1" applyBorder="1" applyAlignment="1">
      <alignment horizontal="left" vertical="center"/>
      <protection/>
    </xf>
    <xf numFmtId="0" fontId="14" fillId="5" borderId="14" xfId="20" applyFont="1" applyFill="1" applyBorder="1" applyAlignment="1">
      <alignment horizontal="center" vertical="center"/>
      <protection/>
    </xf>
    <xf numFmtId="0" fontId="0" fillId="0" borderId="0" xfId="20" applyAlignment="1">
      <alignment horizontal="left" vertical="center"/>
      <protection/>
    </xf>
    <xf numFmtId="0" fontId="21" fillId="5" borderId="15" xfId="20" applyFont="1" applyFill="1" applyBorder="1" applyAlignment="1">
      <alignment horizontal="center" vertical="center"/>
      <protection/>
    </xf>
    <xf numFmtId="0" fontId="13" fillId="5" borderId="16" xfId="20" applyFont="1" applyFill="1" applyBorder="1" applyAlignment="1">
      <alignment horizontal="left" vertical="center"/>
      <protection/>
    </xf>
    <xf numFmtId="0" fontId="14" fillId="5" borderId="17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horizontal="center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center"/>
      <protection/>
    </xf>
    <xf numFmtId="0" fontId="22" fillId="0" borderId="0" xfId="20" applyFont="1">
      <alignment/>
      <protection/>
    </xf>
    <xf numFmtId="0" fontId="22" fillId="0" borderId="17" xfId="20" applyFont="1" applyBorder="1" applyAlignment="1">
      <alignment horizontal="center"/>
      <protection/>
    </xf>
    <xf numFmtId="0" fontId="43" fillId="0" borderId="0" xfId="20" applyFont="1">
      <alignment/>
      <protection/>
    </xf>
    <xf numFmtId="0" fontId="22" fillId="7" borderId="17" xfId="20" applyFont="1" applyFill="1" applyBorder="1" applyAlignment="1">
      <alignment horizontal="center"/>
      <protection/>
    </xf>
    <xf numFmtId="0" fontId="23" fillId="0" borderId="0" xfId="20" applyFont="1" applyAlignment="1">
      <alignment horizontal="center"/>
      <protection/>
    </xf>
    <xf numFmtId="0" fontId="23" fillId="0" borderId="0" xfId="20" applyFont="1" applyAlignment="1">
      <alignment horizontal="left"/>
      <protection/>
    </xf>
    <xf numFmtId="0" fontId="23" fillId="0" borderId="0" xfId="20" applyFont="1">
      <alignment/>
      <protection/>
    </xf>
    <xf numFmtId="0" fontId="21" fillId="8" borderId="18" xfId="20" applyFont="1" applyFill="1" applyBorder="1" applyAlignment="1">
      <alignment horizontal="center"/>
      <protection/>
    </xf>
    <xf numFmtId="164" fontId="11" fillId="0" borderId="19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4" fontId="46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26" fillId="10" borderId="20" xfId="0" applyFont="1" applyFill="1" applyBorder="1" applyAlignment="1">
      <alignment/>
    </xf>
    <xf numFmtId="0" fontId="45" fillId="0" borderId="6" xfId="0" applyFont="1" applyBorder="1" applyAlignment="1">
      <alignment horizontal="center" vertical="center"/>
    </xf>
    <xf numFmtId="0" fontId="26" fillId="10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26" fillId="0" borderId="0" xfId="0" applyFont="1" applyAlignment="1">
      <alignment/>
    </xf>
    <xf numFmtId="0" fontId="46" fillId="0" borderId="0" xfId="0" applyFont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4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37" fillId="4" borderId="3" xfId="0" applyFont="1" applyFill="1" applyBorder="1" applyAlignment="1">
      <alignment horizontal="center"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 wrapText="1"/>
      <protection/>
    </xf>
    <xf numFmtId="0" fontId="28" fillId="0" borderId="0" xfId="20" applyFont="1" applyFill="1" applyBorder="1" applyAlignment="1">
      <alignment/>
      <protection/>
    </xf>
    <xf numFmtId="49" fontId="15" fillId="0" borderId="0" xfId="20" applyNumberFormat="1" applyFont="1" applyFill="1" applyBorder="1" applyAlignment="1">
      <alignment horizontal="center"/>
      <protection/>
    </xf>
    <xf numFmtId="49" fontId="10" fillId="0" borderId="0" xfId="20" applyNumberFormat="1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0" xfId="20" applyFont="1" applyFill="1" applyBorder="1">
      <alignment/>
      <protection/>
    </xf>
    <xf numFmtId="0" fontId="26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164" fontId="4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49" fontId="34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49" fontId="35" fillId="3" borderId="3" xfId="0" applyNumberFormat="1" applyFont="1" applyFill="1" applyBorder="1" applyAlignment="1">
      <alignment horizontal="center"/>
    </xf>
    <xf numFmtId="0" fontId="49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7" borderId="0" xfId="20" applyFill="1">
      <alignment/>
      <protection/>
    </xf>
    <xf numFmtId="0" fontId="7" fillId="7" borderId="0" xfId="20" applyFont="1" applyFill="1">
      <alignment/>
      <protection/>
    </xf>
    <xf numFmtId="0" fontId="7" fillId="7" borderId="0" xfId="20" applyFont="1" applyFill="1" applyAlignment="1">
      <alignment horizontal="center"/>
      <protection/>
    </xf>
    <xf numFmtId="0" fontId="20" fillId="7" borderId="0" xfId="20" applyFont="1" applyFill="1" applyAlignment="1">
      <alignment horizontal="center" vertical="center"/>
      <protection/>
    </xf>
    <xf numFmtId="0" fontId="14" fillId="7" borderId="0" xfId="20" applyFont="1" applyFill="1" applyAlignment="1">
      <alignment horizontal="center" vertical="center"/>
      <protection/>
    </xf>
    <xf numFmtId="0" fontId="12" fillId="12" borderId="22" xfId="20" applyFont="1" applyFill="1" applyBorder="1" applyAlignment="1">
      <alignment/>
      <protection/>
    </xf>
    <xf numFmtId="0" fontId="14" fillId="12" borderId="23" xfId="20" applyFont="1" applyFill="1" applyBorder="1" applyAlignment="1">
      <alignment horizontal="center"/>
      <protection/>
    </xf>
    <xf numFmtId="0" fontId="20" fillId="7" borderId="0" xfId="20" applyFont="1" applyFill="1">
      <alignment/>
      <protection/>
    </xf>
    <xf numFmtId="0" fontId="14" fillId="7" borderId="0" xfId="20" applyFont="1" applyFill="1" applyAlignment="1">
      <alignment horizontal="center"/>
      <protection/>
    </xf>
    <xf numFmtId="0" fontId="12" fillId="13" borderId="22" xfId="20" applyFont="1" applyFill="1" applyBorder="1" applyAlignment="1">
      <alignment/>
      <protection/>
    </xf>
    <xf numFmtId="0" fontId="14" fillId="13" borderId="23" xfId="20" applyFont="1" applyFill="1" applyBorder="1" applyAlignment="1">
      <alignment horizontal="center"/>
      <protection/>
    </xf>
    <xf numFmtId="0" fontId="12" fillId="7" borderId="0" xfId="20" applyFont="1" applyFill="1" applyBorder="1" applyAlignment="1">
      <alignment/>
      <protection/>
    </xf>
    <xf numFmtId="0" fontId="14" fillId="7" borderId="0" xfId="20" applyFont="1" applyFill="1" applyBorder="1" applyAlignment="1">
      <alignment horizontal="center"/>
      <protection/>
    </xf>
    <xf numFmtId="0" fontId="12" fillId="7" borderId="22" xfId="20" applyFont="1" applyFill="1" applyBorder="1" applyAlignment="1">
      <alignment/>
      <protection/>
    </xf>
    <xf numFmtId="0" fontId="14" fillId="7" borderId="23" xfId="20" applyFont="1" applyFill="1" applyBorder="1" applyAlignment="1">
      <alignment horizontal="center"/>
      <protection/>
    </xf>
    <xf numFmtId="0" fontId="12" fillId="13" borderId="22" xfId="20" applyFont="1" applyFill="1" applyBorder="1" applyAlignment="1">
      <alignment/>
      <protection/>
    </xf>
    <xf numFmtId="0" fontId="12" fillId="12" borderId="22" xfId="20" applyFont="1" applyFill="1" applyBorder="1" applyAlignment="1">
      <alignment/>
      <protection/>
    </xf>
    <xf numFmtId="0" fontId="12" fillId="7" borderId="0" xfId="20" applyFont="1" applyFill="1" applyBorder="1" applyAlignment="1">
      <alignment/>
      <protection/>
    </xf>
    <xf numFmtId="0" fontId="6" fillId="5" borderId="24" xfId="0" applyFont="1" applyFill="1" applyBorder="1" applyAlignment="1">
      <alignment horizontal="center"/>
    </xf>
    <xf numFmtId="0" fontId="40" fillId="14" borderId="0" xfId="0" applyFont="1" applyFill="1"/>
    <xf numFmtId="0" fontId="28" fillId="14" borderId="0" xfId="0" applyFont="1" applyFill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0" xfId="0" applyFont="1" applyFill="1" applyBorder="1"/>
    <xf numFmtId="0" fontId="40" fillId="0" borderId="25" xfId="0" applyFont="1" applyBorder="1" applyAlignment="1">
      <alignment horizontal="left" vertical="center"/>
    </xf>
    <xf numFmtId="0" fontId="28" fillId="0" borderId="24" xfId="0" applyFont="1" applyBorder="1" applyAlignment="1">
      <alignment horizontal="center" vertical="center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0" fillId="0" borderId="3" xfId="0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40" fillId="0" borderId="0" xfId="0" applyFont="1"/>
    <xf numFmtId="0" fontId="0" fillId="0" borderId="0" xfId="0" applyAlignment="1">
      <alignment horizontal="center" vertical="center" wrapText="1"/>
    </xf>
    <xf numFmtId="0" fontId="51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21" fillId="5" borderId="26" xfId="20" applyFont="1" applyFill="1" applyBorder="1" applyAlignment="1">
      <alignment horizontal="center" vertical="center"/>
      <protection/>
    </xf>
    <xf numFmtId="0" fontId="13" fillId="5" borderId="27" xfId="20" applyFont="1" applyFill="1" applyBorder="1" applyAlignment="1">
      <alignment horizontal="left" vertical="center"/>
      <protection/>
    </xf>
    <xf numFmtId="0" fontId="14" fillId="5" borderId="28" xfId="20" applyFont="1" applyFill="1" applyBorder="1" applyAlignment="1">
      <alignment horizontal="center" vertical="center"/>
      <protection/>
    </xf>
    <xf numFmtId="0" fontId="21" fillId="7" borderId="29" xfId="20" applyFont="1" applyFill="1" applyBorder="1" applyAlignment="1">
      <alignment horizontal="center" vertical="center"/>
      <protection/>
    </xf>
    <xf numFmtId="0" fontId="21" fillId="12" borderId="23" xfId="20" applyFont="1" applyFill="1" applyBorder="1" applyAlignment="1">
      <alignment horizontal="center"/>
      <protection/>
    </xf>
    <xf numFmtId="0" fontId="21" fillId="7" borderId="0" xfId="20" applyFont="1" applyFill="1" applyAlignment="1">
      <alignment horizontal="center"/>
      <protection/>
    </xf>
    <xf numFmtId="0" fontId="21" fillId="7" borderId="0" xfId="20" applyFont="1" applyFill="1" applyBorder="1" applyAlignment="1">
      <alignment horizontal="center"/>
      <protection/>
    </xf>
    <xf numFmtId="0" fontId="21" fillId="7" borderId="23" xfId="20" applyFont="1" applyFill="1" applyBorder="1" applyAlignment="1">
      <alignment horizontal="center"/>
      <protection/>
    </xf>
    <xf numFmtId="0" fontId="21" fillId="12" borderId="30" xfId="20" applyFont="1" applyFill="1" applyBorder="1" applyAlignment="1">
      <alignment horizontal="center"/>
      <protection/>
    </xf>
    <xf numFmtId="0" fontId="21" fillId="13" borderId="30" xfId="20" applyFont="1" applyFill="1" applyBorder="1" applyAlignment="1">
      <alignment horizontal="center"/>
      <protection/>
    </xf>
    <xf numFmtId="0" fontId="17" fillId="15" borderId="31" xfId="20" applyFont="1" applyFill="1" applyBorder="1" applyAlignment="1">
      <alignment horizontal="center"/>
      <protection/>
    </xf>
    <xf numFmtId="0" fontId="19" fillId="16" borderId="32" xfId="20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16" borderId="12" xfId="20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15" borderId="36" xfId="20" applyFont="1" applyFill="1" applyBorder="1" applyAlignment="1">
      <alignment horizontal="center" vertical="center"/>
      <protection/>
    </xf>
    <xf numFmtId="0" fontId="22" fillId="0" borderId="15" xfId="20" applyFont="1" applyBorder="1" applyAlignment="1">
      <alignment horizontal="center" vertical="center"/>
      <protection/>
    </xf>
    <xf numFmtId="0" fontId="22" fillId="17" borderId="15" xfId="20" applyFont="1" applyFill="1" applyBorder="1" applyAlignment="1">
      <alignment horizontal="center" vertical="center"/>
      <protection/>
    </xf>
    <xf numFmtId="0" fontId="23" fillId="8" borderId="37" xfId="20" applyFont="1" applyFill="1" applyBorder="1" applyAlignment="1">
      <alignment horizontal="center" vertical="center"/>
      <protection/>
    </xf>
    <xf numFmtId="0" fontId="38" fillId="18" borderId="0" xfId="20" applyFont="1" applyFill="1" applyBorder="1" applyAlignment="1">
      <alignment horizontal="center"/>
      <protection/>
    </xf>
    <xf numFmtId="0" fontId="12" fillId="14" borderId="38" xfId="20" applyFont="1" applyFill="1" applyBorder="1" applyAlignment="1">
      <alignment horizontal="center" vertical="center" wrapText="1"/>
      <protection/>
    </xf>
    <xf numFmtId="0" fontId="12" fillId="14" borderId="39" xfId="20" applyFont="1" applyFill="1" applyBorder="1" applyAlignment="1">
      <alignment horizontal="center" vertical="center" wrapText="1"/>
      <protection/>
    </xf>
    <xf numFmtId="0" fontId="12" fillId="14" borderId="40" xfId="20" applyFont="1" applyFill="1" applyBorder="1" applyAlignment="1">
      <alignment horizontal="center" vertical="center" wrapText="1"/>
      <protection/>
    </xf>
    <xf numFmtId="0" fontId="12" fillId="14" borderId="41" xfId="20" applyFont="1" applyFill="1" applyBorder="1" applyAlignment="1">
      <alignment horizontal="center" vertical="center" wrapText="1"/>
      <protection/>
    </xf>
    <xf numFmtId="0" fontId="12" fillId="14" borderId="42" xfId="20" applyFont="1" applyFill="1" applyBorder="1" applyAlignment="1">
      <alignment horizontal="center" vertical="center" wrapText="1"/>
      <protection/>
    </xf>
    <xf numFmtId="0" fontId="12" fillId="14" borderId="43" xfId="20" applyFont="1" applyFill="1" applyBorder="1" applyAlignment="1">
      <alignment horizontal="center" vertical="center" wrapText="1"/>
      <protection/>
    </xf>
    <xf numFmtId="0" fontId="12" fillId="7" borderId="41" xfId="20" applyFont="1" applyFill="1" applyBorder="1" applyAlignment="1">
      <alignment horizontal="center" vertical="center" wrapText="1"/>
      <protection/>
    </xf>
    <xf numFmtId="0" fontId="16" fillId="0" borderId="4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9" fillId="7" borderId="25" xfId="20" applyFont="1" applyFill="1" applyBorder="1" applyAlignment="1">
      <alignment horizontal="center" vertical="center" wrapText="1"/>
      <protection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3" fillId="10" borderId="20" xfId="0" applyFont="1" applyFill="1" applyBorder="1" applyAlignment="1">
      <alignment horizontal="center" vertical="center"/>
    </xf>
    <xf numFmtId="0" fontId="53" fillId="10" borderId="19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6" fillId="10" borderId="20" xfId="0" applyFont="1" applyFill="1" applyBorder="1" applyAlignment="1">
      <alignment horizontal="center" vertical="center"/>
    </xf>
    <xf numFmtId="0" fontId="46" fillId="10" borderId="19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52" fillId="10" borderId="19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0" fillId="0" borderId="19" xfId="0" applyFont="1" applyBorder="1"/>
    <xf numFmtId="0" fontId="54" fillId="0" borderId="20" xfId="0" applyFont="1" applyBorder="1" applyAlignment="1">
      <alignment horizontal="center" vertical="center"/>
    </xf>
    <xf numFmtId="0" fontId="55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2" fillId="20" borderId="42" xfId="0" applyFont="1" applyFill="1" applyBorder="1" applyAlignment="1">
      <alignment horizontal="center" vertical="center"/>
    </xf>
    <xf numFmtId="0" fontId="8" fillId="20" borderId="42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center"/>
    </xf>
    <xf numFmtId="0" fontId="33" fillId="20" borderId="2" xfId="0" applyFont="1" applyFill="1" applyBorder="1" applyAlignment="1">
      <alignment horizontal="center" vertical="center"/>
    </xf>
    <xf numFmtId="0" fontId="33" fillId="20" borderId="4" xfId="0" applyFont="1" applyFill="1" applyBorder="1" applyAlignment="1">
      <alignment horizontal="center" vertical="center"/>
    </xf>
    <xf numFmtId="0" fontId="41" fillId="19" borderId="8" xfId="0" applyFont="1" applyFill="1" applyBorder="1" applyAlignment="1">
      <alignment horizontal="center" vertical="center"/>
    </xf>
    <xf numFmtId="0" fontId="41" fillId="19" borderId="2" xfId="0" applyFont="1" applyFill="1" applyBorder="1" applyAlignment="1">
      <alignment horizontal="center" vertical="center"/>
    </xf>
    <xf numFmtId="0" fontId="7" fillId="19" borderId="42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9</xdr:col>
      <xdr:colOff>0</xdr:colOff>
      <xdr:row>38</xdr:row>
      <xdr:rowOff>0</xdr:rowOff>
    </xdr:to>
    <xdr:pic>
      <xdr:nvPicPr>
        <xdr:cNvPr id="20171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62625" y="7734300"/>
          <a:ext cx="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2"/>
  <sheetViews>
    <sheetView zoomScale="80" zoomScaleNormal="80" workbookViewId="0" topLeftCell="A10"/>
  </sheetViews>
  <sheetFormatPr defaultColWidth="8.7109375" defaultRowHeight="12.75"/>
  <cols>
    <col min="1" max="1" width="8.7109375" style="33" customWidth="1"/>
    <col min="2" max="2" width="9.140625" style="45" customWidth="1"/>
    <col min="3" max="3" width="42.140625" style="46" customWidth="1"/>
    <col min="4" max="4" width="16.00390625" style="47" customWidth="1"/>
    <col min="5" max="5" width="8.7109375" style="33" customWidth="1"/>
    <col min="6" max="6" width="9.28125" style="48" customWidth="1"/>
    <col min="7" max="7" width="42.28125" style="33" customWidth="1"/>
    <col min="8" max="8" width="15.8515625" style="33" customWidth="1"/>
    <col min="9" max="9" width="8.7109375" style="33" customWidth="1"/>
    <col min="10" max="10" width="9.28125" style="48" customWidth="1"/>
    <col min="11" max="11" width="42.28125" style="33" customWidth="1"/>
    <col min="12" max="12" width="15.8515625" style="33" customWidth="1"/>
    <col min="13" max="16384" width="8.7109375" style="33" customWidth="1"/>
  </cols>
  <sheetData>
    <row r="1" ht="56.4" customHeight="1" thickBot="1"/>
    <row r="2" spans="2:12" s="32" customFormat="1" ht="30">
      <c r="B2" s="188" t="s">
        <v>34</v>
      </c>
      <c r="C2" s="188"/>
      <c r="D2" s="188"/>
      <c r="F2" s="188" t="s">
        <v>38</v>
      </c>
      <c r="G2" s="188"/>
      <c r="H2" s="188"/>
      <c r="J2" s="188" t="s">
        <v>40</v>
      </c>
      <c r="K2" s="188"/>
      <c r="L2" s="188"/>
    </row>
    <row r="3" spans="2:12" ht="17.4">
      <c r="B3" s="189" t="s">
        <v>85</v>
      </c>
      <c r="C3" s="190"/>
      <c r="D3" s="191"/>
      <c r="F3" s="189" t="s">
        <v>85</v>
      </c>
      <c r="G3" s="190"/>
      <c r="H3" s="191"/>
      <c r="J3" s="189" t="s">
        <v>85</v>
      </c>
      <c r="K3" s="190"/>
      <c r="L3" s="191"/>
    </row>
    <row r="4" spans="2:12" ht="22.8">
      <c r="B4" s="192" t="s">
        <v>202</v>
      </c>
      <c r="C4" s="193"/>
      <c r="D4" s="194"/>
      <c r="F4" s="192" t="s">
        <v>196</v>
      </c>
      <c r="G4" s="193"/>
      <c r="H4" s="194"/>
      <c r="J4" s="192" t="s">
        <v>197</v>
      </c>
      <c r="K4" s="193"/>
      <c r="L4" s="194"/>
    </row>
    <row r="5" spans="2:12" s="37" customFormat="1" ht="23.4" thickBot="1">
      <c r="B5" s="34"/>
      <c r="C5" s="35" t="s">
        <v>35</v>
      </c>
      <c r="D5" s="36" t="s">
        <v>36</v>
      </c>
      <c r="F5" s="34"/>
      <c r="G5" s="35" t="s">
        <v>35</v>
      </c>
      <c r="H5" s="36" t="s">
        <v>36</v>
      </c>
      <c r="J5" s="34"/>
      <c r="K5" s="35" t="s">
        <v>35</v>
      </c>
      <c r="L5" s="36" t="s">
        <v>36</v>
      </c>
    </row>
    <row r="6" spans="2:12" ht="39.9" customHeight="1" thickTop="1">
      <c r="B6" s="38" t="s">
        <v>37</v>
      </c>
      <c r="C6" s="39" t="s">
        <v>90</v>
      </c>
      <c r="D6" s="40">
        <v>430</v>
      </c>
      <c r="E6" s="41"/>
      <c r="F6" s="38" t="s">
        <v>37</v>
      </c>
      <c r="G6" s="39" t="s">
        <v>83</v>
      </c>
      <c r="H6" s="40">
        <v>209</v>
      </c>
      <c r="I6" s="41"/>
      <c r="J6" s="38" t="s">
        <v>37</v>
      </c>
      <c r="K6" s="39" t="s">
        <v>143</v>
      </c>
      <c r="L6" s="40">
        <v>107</v>
      </c>
    </row>
    <row r="7" spans="2:12" ht="39.9" customHeight="1">
      <c r="B7" s="42" t="s">
        <v>39</v>
      </c>
      <c r="C7" s="43" t="s">
        <v>60</v>
      </c>
      <c r="D7" s="44">
        <v>422</v>
      </c>
      <c r="E7" s="41"/>
      <c r="F7" s="42" t="s">
        <v>39</v>
      </c>
      <c r="G7" s="43" t="s">
        <v>60</v>
      </c>
      <c r="H7" s="44">
        <v>208</v>
      </c>
      <c r="I7" s="41"/>
      <c r="J7" s="42" t="s">
        <v>39</v>
      </c>
      <c r="K7" s="43" t="s">
        <v>60</v>
      </c>
      <c r="L7" s="44">
        <v>101</v>
      </c>
    </row>
    <row r="8" spans="2:12" ht="39.9" customHeight="1" thickBot="1">
      <c r="B8" s="178" t="s">
        <v>41</v>
      </c>
      <c r="C8" s="179" t="s">
        <v>104</v>
      </c>
      <c r="D8" s="180">
        <v>419</v>
      </c>
      <c r="E8" s="41"/>
      <c r="F8" s="178" t="s">
        <v>41</v>
      </c>
      <c r="G8" s="179" t="s">
        <v>78</v>
      </c>
      <c r="H8" s="180">
        <v>205</v>
      </c>
      <c r="I8" s="41"/>
      <c r="J8" s="178" t="s">
        <v>41</v>
      </c>
      <c r="K8" s="179" t="s">
        <v>60</v>
      </c>
      <c r="L8" s="180">
        <v>101</v>
      </c>
    </row>
    <row r="9" ht="83.4" customHeight="1" thickBot="1" thickTop="1"/>
    <row r="10" spans="6:8" ht="22.8">
      <c r="F10" s="195" t="s">
        <v>42</v>
      </c>
      <c r="G10" s="195"/>
      <c r="H10" s="195"/>
    </row>
    <row r="11" spans="6:9" ht="12.75">
      <c r="F11" s="196" t="s">
        <v>43</v>
      </c>
      <c r="G11" s="196"/>
      <c r="H11" s="49">
        <v>22</v>
      </c>
      <c r="I11" s="50">
        <f>H11*4</f>
        <v>88</v>
      </c>
    </row>
    <row r="12" spans="6:9" ht="12.75">
      <c r="F12" s="197" t="s">
        <v>44</v>
      </c>
      <c r="G12" s="197"/>
      <c r="H12" s="51">
        <v>27</v>
      </c>
      <c r="I12" s="50">
        <f>H12*2</f>
        <v>54</v>
      </c>
    </row>
    <row r="13" spans="6:8" ht="12.75">
      <c r="F13" s="196" t="s">
        <v>45</v>
      </c>
      <c r="G13" s="196"/>
      <c r="H13" s="49">
        <v>60</v>
      </c>
    </row>
    <row r="14" spans="2:8" s="54" customFormat="1" ht="25.2" thickBot="1">
      <c r="B14" s="52"/>
      <c r="C14" s="53"/>
      <c r="D14" s="52"/>
      <c r="F14" s="198" t="s">
        <v>46</v>
      </c>
      <c r="G14" s="198"/>
      <c r="H14" s="55">
        <f>SUM(I11,I12,H13)</f>
        <v>202</v>
      </c>
    </row>
    <row r="18" spans="2:4" ht="12.75">
      <c r="B18" s="33"/>
      <c r="C18" s="33"/>
      <c r="D18" s="33"/>
    </row>
    <row r="19" spans="2:4" ht="12.75">
      <c r="B19" s="33"/>
      <c r="C19" s="33"/>
      <c r="D19" s="33"/>
    </row>
    <row r="20" spans="2:4" ht="12.75">
      <c r="B20" s="33"/>
      <c r="C20" s="33"/>
      <c r="D20" s="33"/>
    </row>
    <row r="21" spans="2:4" ht="12.75">
      <c r="B21" s="33"/>
      <c r="C21" s="33"/>
      <c r="D21" s="33"/>
    </row>
    <row r="22" spans="2:4" ht="12.75">
      <c r="B22" s="33"/>
      <c r="C22" s="33"/>
      <c r="D22" s="33"/>
    </row>
  </sheetData>
  <mergeCells count="14">
    <mergeCell ref="F12:G12"/>
    <mergeCell ref="F13:G13"/>
    <mergeCell ref="F14:G14"/>
    <mergeCell ref="J2:L2"/>
    <mergeCell ref="B4:D4"/>
    <mergeCell ref="F4:H4"/>
    <mergeCell ref="J4:L4"/>
    <mergeCell ref="F10:H10"/>
    <mergeCell ref="F11:G11"/>
    <mergeCell ref="B2:D2"/>
    <mergeCell ref="F2:H2"/>
    <mergeCell ref="B3:D3"/>
    <mergeCell ref="F3:H3"/>
    <mergeCell ref="J3:L3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0" r:id="rId2"/>
  <headerFooter>
    <oddHeader>&amp;L&amp;G</oddHeader>
    <oddFooter>&amp;Cwww.malinoiswaterslager.org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W4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96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106</v>
      </c>
    </row>
    <row r="3" spans="1:20" ht="15.75" customHeight="1">
      <c r="A3" s="257" t="s">
        <v>30</v>
      </c>
      <c r="B3" s="258"/>
      <c r="C3" s="258"/>
      <c r="D3" s="262" t="s">
        <v>204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4</v>
      </c>
      <c r="Q3" s="168">
        <f>SUM((P1*4)+(P2*2)+P3)</f>
        <v>8</v>
      </c>
      <c r="R3" s="169"/>
      <c r="S3" s="163" t="s">
        <v>167</v>
      </c>
      <c r="T3" s="164">
        <f>MAX(C5:C36)</f>
        <v>13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11</v>
      </c>
      <c r="C5" s="11">
        <v>13</v>
      </c>
      <c r="D5" s="11">
        <v>9</v>
      </c>
      <c r="E5" s="11">
        <v>0</v>
      </c>
      <c r="F5" s="11">
        <v>9</v>
      </c>
      <c r="G5" s="11">
        <v>10</v>
      </c>
      <c r="H5" s="11">
        <v>13</v>
      </c>
      <c r="I5" s="11">
        <v>9</v>
      </c>
      <c r="J5" s="11">
        <v>10</v>
      </c>
      <c r="K5" s="11">
        <v>11</v>
      </c>
      <c r="L5" s="11">
        <v>11</v>
      </c>
      <c r="M5" s="11"/>
      <c r="N5" s="12"/>
      <c r="O5" s="10">
        <f aca="true" t="shared" si="0" ref="O5:O24">IF(B5="","",SUM(C5:M5)-(N5))</f>
        <v>95</v>
      </c>
      <c r="P5" s="172" t="s">
        <v>173</v>
      </c>
      <c r="Q5" s="30">
        <f aca="true" t="shared" si="1" ref="Q5:Q44">SUM(C5:E5)</f>
        <v>22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54</v>
      </c>
      <c r="C6" s="11">
        <v>12</v>
      </c>
      <c r="D6" s="11">
        <v>0</v>
      </c>
      <c r="E6" s="11">
        <v>0</v>
      </c>
      <c r="F6" s="11">
        <v>9</v>
      </c>
      <c r="G6" s="11">
        <v>10</v>
      </c>
      <c r="H6" s="11">
        <v>12</v>
      </c>
      <c r="I6" s="11">
        <v>9</v>
      </c>
      <c r="J6" s="11">
        <v>9</v>
      </c>
      <c r="K6" s="11">
        <v>10</v>
      </c>
      <c r="L6" s="11">
        <v>10</v>
      </c>
      <c r="M6" s="11"/>
      <c r="N6" s="12"/>
      <c r="O6" s="10">
        <f t="shared" si="0"/>
        <v>81</v>
      </c>
      <c r="P6" s="172" t="s">
        <v>173</v>
      </c>
      <c r="Q6" s="30">
        <f t="shared" si="1"/>
        <v>12</v>
      </c>
      <c r="S6" s="163" t="s">
        <v>181</v>
      </c>
      <c r="T6" s="164">
        <v>28</v>
      </c>
    </row>
    <row r="7" spans="1:20" ht="15.75" customHeight="1">
      <c r="A7" s="14">
        <v>3</v>
      </c>
      <c r="B7" s="8">
        <v>30</v>
      </c>
      <c r="C7" s="14">
        <v>12</v>
      </c>
      <c r="D7" s="14">
        <v>11</v>
      </c>
      <c r="E7" s="14">
        <v>8</v>
      </c>
      <c r="F7" s="14">
        <v>9</v>
      </c>
      <c r="G7" s="14">
        <v>10</v>
      </c>
      <c r="H7" s="14">
        <v>13</v>
      </c>
      <c r="I7" s="14">
        <v>9</v>
      </c>
      <c r="J7" s="14">
        <v>9</v>
      </c>
      <c r="K7" s="14">
        <v>11</v>
      </c>
      <c r="L7" s="14">
        <v>11</v>
      </c>
      <c r="M7" s="14">
        <v>3</v>
      </c>
      <c r="N7" s="14"/>
      <c r="O7" s="10">
        <f t="shared" si="0"/>
        <v>106</v>
      </c>
      <c r="P7" s="172" t="s">
        <v>173</v>
      </c>
      <c r="Q7" s="30">
        <f t="shared" si="1"/>
        <v>31</v>
      </c>
      <c r="S7" s="163" t="s">
        <v>171</v>
      </c>
      <c r="T7" s="164">
        <v>385</v>
      </c>
    </row>
    <row r="8" spans="1:20" ht="15.75" customHeight="1">
      <c r="A8" s="14">
        <v>4</v>
      </c>
      <c r="B8" s="8">
        <v>59</v>
      </c>
      <c r="C8" s="11">
        <v>13</v>
      </c>
      <c r="D8" s="11">
        <v>11</v>
      </c>
      <c r="E8" s="11">
        <v>0</v>
      </c>
      <c r="F8" s="11">
        <v>10</v>
      </c>
      <c r="G8" s="11">
        <v>11</v>
      </c>
      <c r="H8" s="11">
        <v>14</v>
      </c>
      <c r="I8" s="11">
        <v>9</v>
      </c>
      <c r="J8" s="11">
        <v>9</v>
      </c>
      <c r="K8" s="11">
        <v>11</v>
      </c>
      <c r="L8" s="11">
        <v>12</v>
      </c>
      <c r="M8" s="11">
        <v>3</v>
      </c>
      <c r="N8" s="12"/>
      <c r="O8" s="10">
        <f t="shared" si="0"/>
        <v>103</v>
      </c>
      <c r="P8" s="172" t="s">
        <v>173</v>
      </c>
      <c r="Q8" s="30">
        <f t="shared" si="1"/>
        <v>24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 t="s">
        <v>109</v>
      </c>
      <c r="C9" s="11">
        <v>0</v>
      </c>
      <c r="D9" s="11">
        <v>9</v>
      </c>
      <c r="E9" s="11">
        <v>6</v>
      </c>
      <c r="F9" s="11">
        <v>9</v>
      </c>
      <c r="G9" s="11">
        <v>10</v>
      </c>
      <c r="H9" s="11">
        <v>12</v>
      </c>
      <c r="I9" s="11">
        <v>9</v>
      </c>
      <c r="J9" s="11">
        <v>8</v>
      </c>
      <c r="K9" s="11">
        <v>9</v>
      </c>
      <c r="L9" s="11">
        <v>9</v>
      </c>
      <c r="M9" s="11"/>
      <c r="N9" s="12"/>
      <c r="O9" s="10">
        <f t="shared" si="0"/>
        <v>81</v>
      </c>
      <c r="P9" s="172" t="s">
        <v>170</v>
      </c>
      <c r="Q9" s="30">
        <f t="shared" si="1"/>
        <v>15</v>
      </c>
      <c r="S9" s="163" t="s">
        <v>172</v>
      </c>
      <c r="T9" s="164">
        <v>177</v>
      </c>
    </row>
    <row r="10" spans="1:20" ht="15.75" customHeight="1">
      <c r="A10" s="14">
        <v>6</v>
      </c>
      <c r="B10" s="173" t="s">
        <v>54</v>
      </c>
      <c r="C10" s="11">
        <v>13</v>
      </c>
      <c r="D10" s="11">
        <v>9</v>
      </c>
      <c r="E10" s="11">
        <v>6</v>
      </c>
      <c r="F10" s="11">
        <v>9</v>
      </c>
      <c r="G10" s="11">
        <v>11</v>
      </c>
      <c r="H10" s="11">
        <v>12</v>
      </c>
      <c r="I10" s="11">
        <v>9</v>
      </c>
      <c r="J10" s="11">
        <v>10</v>
      </c>
      <c r="K10" s="11">
        <v>9</v>
      </c>
      <c r="L10" s="11">
        <v>8</v>
      </c>
      <c r="M10" s="11"/>
      <c r="N10" s="12"/>
      <c r="O10" s="10">
        <f t="shared" si="0"/>
        <v>96</v>
      </c>
      <c r="P10" s="172" t="s">
        <v>170</v>
      </c>
      <c r="Q10" s="30">
        <f t="shared" si="1"/>
        <v>28</v>
      </c>
      <c r="S10" s="268" t="s">
        <v>183</v>
      </c>
      <c r="T10" s="270">
        <v>60</v>
      </c>
    </row>
    <row r="11" spans="1:20" ht="15.75" customHeight="1">
      <c r="A11" s="14">
        <v>7</v>
      </c>
      <c r="B11" s="8" t="s">
        <v>117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2"/>
      <c r="O11" s="10">
        <f t="shared" si="0"/>
        <v>0</v>
      </c>
      <c r="P11" s="172" t="s">
        <v>170</v>
      </c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 t="s">
        <v>69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/>
      <c r="N12" s="12"/>
      <c r="O12" s="10">
        <f t="shared" si="0"/>
        <v>0</v>
      </c>
      <c r="P12" s="172" t="s">
        <v>170</v>
      </c>
      <c r="Q12" s="30">
        <f t="shared" si="1"/>
        <v>0</v>
      </c>
      <c r="S12" s="268" t="s">
        <v>184</v>
      </c>
      <c r="T12" s="270">
        <v>94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562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132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W44"/>
  <sheetViews>
    <sheetView workbookViewId="0" topLeftCell="A1">
      <selection activeCell="S21" sqref="S21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2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137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84</v>
      </c>
    </row>
    <row r="3" spans="1:20" ht="15.75" customHeight="1">
      <c r="A3" s="257" t="s">
        <v>30</v>
      </c>
      <c r="B3" s="258"/>
      <c r="C3" s="258"/>
      <c r="D3" s="262" t="s">
        <v>138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8</v>
      </c>
      <c r="R3" s="169"/>
      <c r="S3" s="163" t="s">
        <v>167</v>
      </c>
      <c r="T3" s="164">
        <f>MAX(C5:C36)</f>
        <v>0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33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17</v>
      </c>
      <c r="C5" s="11">
        <v>0</v>
      </c>
      <c r="D5" s="11">
        <v>9</v>
      </c>
      <c r="E5" s="11">
        <v>0</v>
      </c>
      <c r="F5" s="11">
        <v>10</v>
      </c>
      <c r="G5" s="11">
        <v>11</v>
      </c>
      <c r="H5" s="11">
        <v>13</v>
      </c>
      <c r="I5" s="11">
        <v>11</v>
      </c>
      <c r="J5" s="11">
        <v>10</v>
      </c>
      <c r="K5" s="11">
        <v>11</v>
      </c>
      <c r="L5" s="11">
        <v>7</v>
      </c>
      <c r="M5" s="11"/>
      <c r="N5" s="12"/>
      <c r="O5" s="10">
        <f aca="true" t="shared" si="0" ref="O5:O24">IF(B5="","",SUM(C5:M5)-(N5))</f>
        <v>82</v>
      </c>
      <c r="P5" s="172" t="s">
        <v>176</v>
      </c>
      <c r="Q5" s="30">
        <f aca="true" t="shared" si="1" ref="Q5:Q44">SUM(C5:E5)</f>
        <v>9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29</v>
      </c>
      <c r="C6" s="11">
        <v>0</v>
      </c>
      <c r="D6" s="11">
        <v>9</v>
      </c>
      <c r="E6" s="11">
        <v>0</v>
      </c>
      <c r="F6" s="11">
        <v>10</v>
      </c>
      <c r="G6" s="11">
        <v>9</v>
      </c>
      <c r="H6" s="11">
        <v>13</v>
      </c>
      <c r="I6" s="11">
        <v>11</v>
      </c>
      <c r="J6" s="11">
        <v>10</v>
      </c>
      <c r="K6" s="11">
        <v>11</v>
      </c>
      <c r="L6" s="11">
        <v>8</v>
      </c>
      <c r="M6" s="11"/>
      <c r="N6" s="12"/>
      <c r="O6" s="10">
        <f t="shared" si="0"/>
        <v>81</v>
      </c>
      <c r="P6" s="172" t="s">
        <v>176</v>
      </c>
      <c r="Q6" s="30">
        <f t="shared" si="1"/>
        <v>9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40</v>
      </c>
      <c r="C7" s="14">
        <v>0</v>
      </c>
      <c r="D7" s="14">
        <v>0</v>
      </c>
      <c r="E7" s="14">
        <v>0</v>
      </c>
      <c r="F7" s="14">
        <v>10</v>
      </c>
      <c r="G7" s="14">
        <v>12</v>
      </c>
      <c r="H7" s="14">
        <v>13</v>
      </c>
      <c r="I7" s="14">
        <v>12</v>
      </c>
      <c r="J7" s="14">
        <v>10</v>
      </c>
      <c r="K7" s="14">
        <v>10</v>
      </c>
      <c r="L7" s="14">
        <v>7</v>
      </c>
      <c r="M7" s="14"/>
      <c r="N7" s="14"/>
      <c r="O7" s="10">
        <f t="shared" si="0"/>
        <v>74</v>
      </c>
      <c r="P7" s="172" t="s">
        <v>176</v>
      </c>
      <c r="Q7" s="30">
        <f t="shared" si="1"/>
        <v>0</v>
      </c>
      <c r="S7" s="163" t="s">
        <v>171</v>
      </c>
      <c r="T7" s="164">
        <v>599</v>
      </c>
    </row>
    <row r="8" spans="1:20" ht="15.75" customHeight="1">
      <c r="A8" s="14">
        <v>4</v>
      </c>
      <c r="B8" s="8">
        <v>13</v>
      </c>
      <c r="C8" s="11">
        <v>0</v>
      </c>
      <c r="D8" s="11">
        <v>10</v>
      </c>
      <c r="E8" s="11">
        <v>0</v>
      </c>
      <c r="F8" s="11">
        <v>10</v>
      </c>
      <c r="G8" s="11">
        <v>10</v>
      </c>
      <c r="H8" s="11">
        <v>14</v>
      </c>
      <c r="I8" s="11">
        <v>11</v>
      </c>
      <c r="J8" s="11">
        <v>11</v>
      </c>
      <c r="K8" s="11">
        <v>11</v>
      </c>
      <c r="L8" s="11">
        <v>7</v>
      </c>
      <c r="M8" s="11"/>
      <c r="N8" s="12"/>
      <c r="O8" s="10">
        <f t="shared" si="0"/>
        <v>84</v>
      </c>
      <c r="P8" s="172" t="s">
        <v>176</v>
      </c>
      <c r="Q8" s="30">
        <f t="shared" si="1"/>
        <v>10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>
        <v>36</v>
      </c>
      <c r="C9" s="11">
        <v>0</v>
      </c>
      <c r="D9" s="11">
        <v>9</v>
      </c>
      <c r="E9" s="11">
        <v>6</v>
      </c>
      <c r="F9" s="11">
        <v>9</v>
      </c>
      <c r="G9" s="11">
        <v>0</v>
      </c>
      <c r="H9" s="11">
        <v>12</v>
      </c>
      <c r="I9" s="11">
        <v>9</v>
      </c>
      <c r="J9" s="11">
        <v>9</v>
      </c>
      <c r="K9" s="11">
        <v>10</v>
      </c>
      <c r="L9" s="11">
        <v>9</v>
      </c>
      <c r="M9" s="11"/>
      <c r="N9" s="12"/>
      <c r="O9" s="10">
        <f t="shared" si="0"/>
        <v>73</v>
      </c>
      <c r="P9" s="172" t="s">
        <v>173</v>
      </c>
      <c r="Q9" s="30">
        <f t="shared" si="1"/>
        <v>15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>
        <v>43</v>
      </c>
      <c r="C10" s="11">
        <v>0</v>
      </c>
      <c r="D10" s="11">
        <v>9</v>
      </c>
      <c r="E10" s="11">
        <v>0</v>
      </c>
      <c r="F10" s="11">
        <v>9</v>
      </c>
      <c r="G10" s="11">
        <v>9</v>
      </c>
      <c r="H10" s="11">
        <v>12</v>
      </c>
      <c r="I10" s="11">
        <v>9</v>
      </c>
      <c r="J10" s="11">
        <v>8</v>
      </c>
      <c r="K10" s="11">
        <v>9</v>
      </c>
      <c r="L10" s="11">
        <v>8</v>
      </c>
      <c r="M10" s="11"/>
      <c r="N10" s="12"/>
      <c r="O10" s="10">
        <f t="shared" si="0"/>
        <v>73</v>
      </c>
      <c r="P10" s="172" t="s">
        <v>173</v>
      </c>
      <c r="Q10" s="30">
        <f t="shared" si="1"/>
        <v>9</v>
      </c>
      <c r="S10" s="268" t="s">
        <v>183</v>
      </c>
      <c r="T10" s="270">
        <v>41</v>
      </c>
    </row>
    <row r="11" spans="1:20" ht="15.75" customHeight="1">
      <c r="A11" s="14">
        <v>7</v>
      </c>
      <c r="B11" s="8">
        <v>5</v>
      </c>
      <c r="C11" s="11">
        <v>0</v>
      </c>
      <c r="D11" s="11">
        <v>9</v>
      </c>
      <c r="E11" s="11">
        <v>0</v>
      </c>
      <c r="F11" s="11">
        <v>9</v>
      </c>
      <c r="G11" s="11">
        <v>9</v>
      </c>
      <c r="H11" s="11">
        <v>12</v>
      </c>
      <c r="I11" s="11">
        <v>9</v>
      </c>
      <c r="J11" s="11">
        <v>10</v>
      </c>
      <c r="K11" s="11">
        <v>9</v>
      </c>
      <c r="L11" s="11">
        <v>7</v>
      </c>
      <c r="M11" s="11"/>
      <c r="N11" s="12"/>
      <c r="O11" s="10">
        <f t="shared" si="0"/>
        <v>74</v>
      </c>
      <c r="P11" s="172" t="s">
        <v>173</v>
      </c>
      <c r="Q11" s="30">
        <f t="shared" si="1"/>
        <v>9</v>
      </c>
      <c r="S11" s="269"/>
      <c r="T11" s="271"/>
    </row>
    <row r="12" spans="1:20" ht="15.75" customHeight="1">
      <c r="A12" s="14">
        <v>8</v>
      </c>
      <c r="B12" s="173">
        <v>20</v>
      </c>
      <c r="C12" s="11">
        <v>0</v>
      </c>
      <c r="D12" s="11">
        <v>0</v>
      </c>
      <c r="E12" s="11">
        <v>0</v>
      </c>
      <c r="F12" s="11">
        <v>9</v>
      </c>
      <c r="G12" s="11">
        <v>0</v>
      </c>
      <c r="H12" s="11">
        <v>12</v>
      </c>
      <c r="I12" s="11">
        <v>10</v>
      </c>
      <c r="J12" s="11">
        <v>10</v>
      </c>
      <c r="K12" s="11">
        <v>9</v>
      </c>
      <c r="L12" s="11">
        <v>8</v>
      </c>
      <c r="M12" s="11"/>
      <c r="N12" s="12"/>
      <c r="O12" s="10">
        <f t="shared" si="0"/>
        <v>58</v>
      </c>
      <c r="P12" s="172" t="s">
        <v>173</v>
      </c>
      <c r="Q12" s="30">
        <f t="shared" si="1"/>
        <v>0</v>
      </c>
      <c r="S12" s="268" t="s">
        <v>184</v>
      </c>
      <c r="T12" s="270">
        <v>95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599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59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W44"/>
  <sheetViews>
    <sheetView workbookViewId="0" topLeftCell="A1">
      <selection activeCell="W12" sqref="W12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2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90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113</v>
      </c>
    </row>
    <row r="3" spans="1:20" ht="15.75" customHeight="1">
      <c r="A3" s="257" t="s">
        <v>30</v>
      </c>
      <c r="B3" s="258"/>
      <c r="C3" s="258"/>
      <c r="D3" s="262" t="s">
        <v>91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4</v>
      </c>
      <c r="Q3" s="168">
        <f>SUM((P1*4)+(P2*2)+P3)</f>
        <v>12</v>
      </c>
      <c r="R3" s="169"/>
      <c r="S3" s="163" t="s">
        <v>167</v>
      </c>
      <c r="T3" s="164">
        <f>MAX(C5:C36)</f>
        <v>18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128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116</v>
      </c>
      <c r="C5" s="11">
        <v>13</v>
      </c>
      <c r="D5" s="11">
        <v>9</v>
      </c>
      <c r="E5" s="11">
        <v>0</v>
      </c>
      <c r="F5" s="11">
        <v>9</v>
      </c>
      <c r="G5" s="11">
        <v>0</v>
      </c>
      <c r="H5" s="11">
        <v>12</v>
      </c>
      <c r="I5" s="11">
        <v>9</v>
      </c>
      <c r="J5" s="11">
        <v>10</v>
      </c>
      <c r="K5" s="11">
        <v>10</v>
      </c>
      <c r="L5" s="11">
        <v>9</v>
      </c>
      <c r="M5" s="11"/>
      <c r="N5" s="12"/>
      <c r="O5" s="10">
        <f aca="true" t="shared" si="0" ref="O5:O24">IF(B5="","",SUM(C5:M5)-(N5))</f>
        <v>81</v>
      </c>
      <c r="P5" s="172" t="s">
        <v>170</v>
      </c>
      <c r="Q5" s="30">
        <f aca="true" t="shared" si="1" ref="Q5:Q44">SUM(C5:E5)</f>
        <v>22</v>
      </c>
      <c r="S5" s="163" t="s">
        <v>141</v>
      </c>
      <c r="T5" s="164" t="s">
        <v>89</v>
      </c>
    </row>
    <row r="6" spans="1:20" ht="15.75" customHeight="1">
      <c r="A6" s="14">
        <v>2</v>
      </c>
      <c r="B6" s="8" t="s">
        <v>66</v>
      </c>
      <c r="C6" s="11">
        <v>12</v>
      </c>
      <c r="D6" s="11">
        <v>10</v>
      </c>
      <c r="E6" s="11">
        <v>0</v>
      </c>
      <c r="F6" s="11">
        <v>9</v>
      </c>
      <c r="G6" s="11">
        <v>0</v>
      </c>
      <c r="H6" s="11">
        <v>13</v>
      </c>
      <c r="I6" s="11">
        <v>9</v>
      </c>
      <c r="J6" s="11">
        <v>9</v>
      </c>
      <c r="K6" s="11">
        <v>9</v>
      </c>
      <c r="L6" s="11">
        <v>9</v>
      </c>
      <c r="M6" s="11"/>
      <c r="N6" s="12"/>
      <c r="O6" s="10">
        <f t="shared" si="0"/>
        <v>80</v>
      </c>
      <c r="P6" s="172" t="s">
        <v>170</v>
      </c>
      <c r="Q6" s="30">
        <f t="shared" si="1"/>
        <v>22</v>
      </c>
      <c r="S6" s="163" t="s">
        <v>181</v>
      </c>
      <c r="T6" s="164">
        <v>24</v>
      </c>
    </row>
    <row r="7" spans="1:20" ht="15.75" customHeight="1">
      <c r="A7" s="14">
        <v>3</v>
      </c>
      <c r="B7" s="8" t="s">
        <v>121</v>
      </c>
      <c r="C7" s="14">
        <v>13</v>
      </c>
      <c r="D7" s="14">
        <v>11</v>
      </c>
      <c r="E7" s="14">
        <v>0</v>
      </c>
      <c r="F7" s="14">
        <v>10</v>
      </c>
      <c r="G7" s="14">
        <v>0</v>
      </c>
      <c r="H7" s="14">
        <v>15</v>
      </c>
      <c r="I7" s="14">
        <v>10</v>
      </c>
      <c r="J7" s="14">
        <v>9</v>
      </c>
      <c r="K7" s="14">
        <v>10</v>
      </c>
      <c r="L7" s="14">
        <v>9</v>
      </c>
      <c r="M7" s="14"/>
      <c r="N7" s="14"/>
      <c r="O7" s="10">
        <f t="shared" si="0"/>
        <v>87</v>
      </c>
      <c r="P7" s="172" t="s">
        <v>170</v>
      </c>
      <c r="Q7" s="30">
        <f t="shared" si="1"/>
        <v>24</v>
      </c>
      <c r="S7" s="163" t="s">
        <v>171</v>
      </c>
      <c r="T7" s="164">
        <v>766</v>
      </c>
    </row>
    <row r="8" spans="1:20" ht="15.75" customHeight="1">
      <c r="A8" s="14">
        <v>4</v>
      </c>
      <c r="B8" s="8" t="s">
        <v>65</v>
      </c>
      <c r="C8" s="11">
        <v>12</v>
      </c>
      <c r="D8" s="11">
        <v>10</v>
      </c>
      <c r="E8" s="11">
        <v>0</v>
      </c>
      <c r="F8" s="11">
        <v>9</v>
      </c>
      <c r="G8" s="11">
        <v>0</v>
      </c>
      <c r="H8" s="11">
        <v>14</v>
      </c>
      <c r="I8" s="11">
        <v>9</v>
      </c>
      <c r="J8" s="11">
        <v>9</v>
      </c>
      <c r="K8" s="11">
        <v>9</v>
      </c>
      <c r="L8" s="11">
        <v>9</v>
      </c>
      <c r="M8" s="11"/>
      <c r="N8" s="12"/>
      <c r="O8" s="10">
        <f t="shared" si="0"/>
        <v>81</v>
      </c>
      <c r="P8" s="172" t="s">
        <v>170</v>
      </c>
      <c r="Q8" s="30">
        <f t="shared" si="1"/>
        <v>22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>
        <v>36</v>
      </c>
      <c r="C9" s="11">
        <v>16</v>
      </c>
      <c r="D9" s="11">
        <v>13</v>
      </c>
      <c r="E9" s="11">
        <v>0</v>
      </c>
      <c r="F9" s="11">
        <v>9</v>
      </c>
      <c r="G9" s="11">
        <v>12</v>
      </c>
      <c r="H9" s="11">
        <v>12</v>
      </c>
      <c r="I9" s="11">
        <v>9</v>
      </c>
      <c r="J9" s="11">
        <v>10</v>
      </c>
      <c r="K9" s="11">
        <v>10</v>
      </c>
      <c r="L9" s="11">
        <v>10</v>
      </c>
      <c r="M9" s="11">
        <v>3</v>
      </c>
      <c r="N9" s="12"/>
      <c r="O9" s="10">
        <f t="shared" si="0"/>
        <v>104</v>
      </c>
      <c r="P9" s="172" t="s">
        <v>173</v>
      </c>
      <c r="Q9" s="30">
        <f t="shared" si="1"/>
        <v>29</v>
      </c>
      <c r="S9" s="163" t="s">
        <v>172</v>
      </c>
      <c r="T9" s="164">
        <v>369</v>
      </c>
    </row>
    <row r="10" spans="1:20" ht="15.75" customHeight="1">
      <c r="A10" s="14">
        <v>6</v>
      </c>
      <c r="B10" s="173">
        <v>55</v>
      </c>
      <c r="C10" s="11">
        <v>17</v>
      </c>
      <c r="D10" s="11">
        <v>12</v>
      </c>
      <c r="E10" s="11">
        <v>6</v>
      </c>
      <c r="F10" s="11">
        <v>10</v>
      </c>
      <c r="G10" s="11">
        <v>11</v>
      </c>
      <c r="H10" s="11">
        <v>12</v>
      </c>
      <c r="I10" s="11">
        <v>9</v>
      </c>
      <c r="J10" s="11">
        <v>10</v>
      </c>
      <c r="K10" s="11">
        <v>10</v>
      </c>
      <c r="L10" s="11">
        <v>10</v>
      </c>
      <c r="M10" s="11">
        <v>3</v>
      </c>
      <c r="N10" s="12"/>
      <c r="O10" s="10">
        <f t="shared" si="0"/>
        <v>110</v>
      </c>
      <c r="P10" s="172" t="s">
        <v>173</v>
      </c>
      <c r="Q10" s="30">
        <f t="shared" si="1"/>
        <v>35</v>
      </c>
      <c r="S10" s="268" t="s">
        <v>183</v>
      </c>
      <c r="T10" s="270">
        <v>60</v>
      </c>
    </row>
    <row r="11" spans="1:20" ht="15.75" customHeight="1">
      <c r="A11" s="14">
        <v>7</v>
      </c>
      <c r="B11" s="8">
        <v>14</v>
      </c>
      <c r="C11" s="11">
        <v>18</v>
      </c>
      <c r="D11" s="11">
        <v>11</v>
      </c>
      <c r="E11" s="11">
        <v>7</v>
      </c>
      <c r="F11" s="11">
        <v>9</v>
      </c>
      <c r="G11" s="11">
        <v>12</v>
      </c>
      <c r="H11" s="11">
        <v>12</v>
      </c>
      <c r="I11" s="11">
        <v>9</v>
      </c>
      <c r="J11" s="11">
        <v>10</v>
      </c>
      <c r="K11" s="11">
        <v>10</v>
      </c>
      <c r="L11" s="11">
        <v>12</v>
      </c>
      <c r="M11" s="11">
        <v>3</v>
      </c>
      <c r="N11" s="12"/>
      <c r="O11" s="10">
        <f t="shared" si="0"/>
        <v>113</v>
      </c>
      <c r="P11" s="172" t="s">
        <v>173</v>
      </c>
      <c r="Q11" s="30">
        <f t="shared" si="1"/>
        <v>36</v>
      </c>
      <c r="S11" s="269"/>
      <c r="T11" s="271"/>
    </row>
    <row r="12" spans="1:20" ht="15.75" customHeight="1">
      <c r="A12" s="14">
        <v>8</v>
      </c>
      <c r="B12" s="173">
        <v>38</v>
      </c>
      <c r="C12" s="11">
        <v>17</v>
      </c>
      <c r="D12" s="11">
        <v>11</v>
      </c>
      <c r="E12" s="11">
        <v>0</v>
      </c>
      <c r="F12" s="11">
        <v>9</v>
      </c>
      <c r="G12" s="11">
        <v>11</v>
      </c>
      <c r="H12" s="11">
        <v>12</v>
      </c>
      <c r="I12" s="11">
        <v>9</v>
      </c>
      <c r="J12" s="11">
        <v>10</v>
      </c>
      <c r="K12" s="11">
        <v>9</v>
      </c>
      <c r="L12" s="11">
        <v>11</v>
      </c>
      <c r="M12" s="11">
        <v>3</v>
      </c>
      <c r="N12" s="12"/>
      <c r="O12" s="10">
        <f t="shared" si="0"/>
        <v>102</v>
      </c>
      <c r="P12" s="172" t="s">
        <v>173</v>
      </c>
      <c r="Q12" s="30">
        <f t="shared" si="1"/>
        <v>28</v>
      </c>
      <c r="S12" s="268" t="s">
        <v>184</v>
      </c>
      <c r="T12" s="270">
        <v>94</v>
      </c>
    </row>
    <row r="13" spans="1:20" ht="15.75" customHeight="1">
      <c r="A13" s="14">
        <v>9</v>
      </c>
      <c r="B13" s="8">
        <v>48</v>
      </c>
      <c r="C13" s="11">
        <v>15</v>
      </c>
      <c r="D13" s="11">
        <v>11</v>
      </c>
      <c r="E13" s="11">
        <v>0</v>
      </c>
      <c r="F13" s="11">
        <v>9</v>
      </c>
      <c r="G13" s="11">
        <v>0</v>
      </c>
      <c r="H13" s="11">
        <v>12</v>
      </c>
      <c r="I13" s="11">
        <v>10</v>
      </c>
      <c r="J13" s="11">
        <v>10</v>
      </c>
      <c r="K13" s="11">
        <v>10</v>
      </c>
      <c r="L13" s="11">
        <v>8</v>
      </c>
      <c r="M13" s="11"/>
      <c r="N13" s="12"/>
      <c r="O13" s="10">
        <f t="shared" si="0"/>
        <v>85</v>
      </c>
      <c r="P13" s="172" t="s">
        <v>176</v>
      </c>
      <c r="Q13" s="30">
        <f t="shared" si="1"/>
        <v>26</v>
      </c>
      <c r="S13" s="269"/>
      <c r="T13" s="271"/>
    </row>
    <row r="14" spans="1:20" ht="15.75" customHeight="1">
      <c r="A14" s="14">
        <v>10</v>
      </c>
      <c r="B14" s="8">
        <v>53</v>
      </c>
      <c r="C14" s="11">
        <v>15</v>
      </c>
      <c r="D14" s="11">
        <v>10</v>
      </c>
      <c r="E14" s="11">
        <v>0</v>
      </c>
      <c r="F14" s="11">
        <v>9</v>
      </c>
      <c r="G14" s="11">
        <v>0</v>
      </c>
      <c r="H14" s="11">
        <v>12</v>
      </c>
      <c r="I14" s="11">
        <v>10</v>
      </c>
      <c r="J14" s="11">
        <v>10</v>
      </c>
      <c r="K14" s="11">
        <v>9</v>
      </c>
      <c r="L14" s="11">
        <v>8</v>
      </c>
      <c r="M14" s="11"/>
      <c r="N14" s="12"/>
      <c r="O14" s="10">
        <f t="shared" si="0"/>
        <v>83</v>
      </c>
      <c r="P14" s="172" t="s">
        <v>176</v>
      </c>
      <c r="Q14" s="30">
        <f t="shared" si="1"/>
        <v>25</v>
      </c>
      <c r="S14" s="163" t="s">
        <v>185</v>
      </c>
      <c r="T14" s="164">
        <v>1094</v>
      </c>
    </row>
    <row r="15" spans="1:20" ht="15.75" customHeight="1">
      <c r="A15" s="14">
        <v>11</v>
      </c>
      <c r="B15" s="8">
        <v>33</v>
      </c>
      <c r="C15" s="11">
        <v>16</v>
      </c>
      <c r="D15" s="11">
        <v>11</v>
      </c>
      <c r="E15" s="11">
        <v>0</v>
      </c>
      <c r="F15" s="11">
        <v>9</v>
      </c>
      <c r="G15" s="11">
        <v>0</v>
      </c>
      <c r="H15" s="11">
        <v>12</v>
      </c>
      <c r="I15" s="11">
        <v>10</v>
      </c>
      <c r="J15" s="11">
        <v>10</v>
      </c>
      <c r="K15" s="11">
        <v>9</v>
      </c>
      <c r="L15" s="11">
        <v>7</v>
      </c>
      <c r="M15" s="11"/>
      <c r="N15" s="12"/>
      <c r="O15" s="10">
        <f t="shared" si="0"/>
        <v>84</v>
      </c>
      <c r="P15" s="172" t="s">
        <v>176</v>
      </c>
      <c r="Q15" s="30">
        <f t="shared" si="1"/>
        <v>27</v>
      </c>
      <c r="R15" s="175"/>
      <c r="S15" s="268" t="s">
        <v>186</v>
      </c>
      <c r="T15" s="270">
        <v>232</v>
      </c>
    </row>
    <row r="16" spans="1:20" ht="15.75" customHeight="1">
      <c r="A16" s="14">
        <v>12</v>
      </c>
      <c r="B16" s="8">
        <v>35</v>
      </c>
      <c r="C16" s="11">
        <v>16</v>
      </c>
      <c r="D16" s="11">
        <v>10</v>
      </c>
      <c r="E16" s="11">
        <v>0</v>
      </c>
      <c r="F16" s="11">
        <v>9</v>
      </c>
      <c r="G16" s="11">
        <v>0</v>
      </c>
      <c r="H16" s="11">
        <v>12</v>
      </c>
      <c r="I16" s="11">
        <v>10</v>
      </c>
      <c r="J16" s="11">
        <v>10</v>
      </c>
      <c r="K16" s="11">
        <v>10</v>
      </c>
      <c r="L16" s="11">
        <v>7</v>
      </c>
      <c r="M16" s="11"/>
      <c r="N16" s="12"/>
      <c r="O16" s="10">
        <f t="shared" si="0"/>
        <v>84</v>
      </c>
      <c r="P16" s="172" t="s">
        <v>176</v>
      </c>
      <c r="Q16" s="30">
        <f t="shared" si="1"/>
        <v>26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 t="s">
        <v>176</v>
      </c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 t="s">
        <v>176</v>
      </c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 t="s">
        <v>176</v>
      </c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 t="s">
        <v>176</v>
      </c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 t="s">
        <v>177</v>
      </c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 t="s">
        <v>177</v>
      </c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 t="s">
        <v>178</v>
      </c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 t="s">
        <v>178</v>
      </c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W4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198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69</v>
      </c>
    </row>
    <row r="3" spans="1:20" ht="15.75" customHeight="1">
      <c r="A3" s="257" t="s">
        <v>30</v>
      </c>
      <c r="B3" s="258"/>
      <c r="C3" s="258"/>
      <c r="D3" s="262"/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4</v>
      </c>
      <c r="R3" s="169"/>
      <c r="S3" s="163" t="s">
        <v>167</v>
      </c>
      <c r="T3" s="164">
        <f>MAX(C5:C36)</f>
        <v>0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36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10</v>
      </c>
      <c r="C5" s="11">
        <v>0</v>
      </c>
      <c r="D5" s="11">
        <v>9</v>
      </c>
      <c r="E5" s="11">
        <v>6</v>
      </c>
      <c r="F5" s="11">
        <v>8</v>
      </c>
      <c r="G5" s="11">
        <v>0</v>
      </c>
      <c r="H5" s="11">
        <v>13</v>
      </c>
      <c r="I5" s="11">
        <v>8</v>
      </c>
      <c r="J5" s="11">
        <v>10</v>
      </c>
      <c r="K5" s="11">
        <v>9</v>
      </c>
      <c r="L5" s="11">
        <v>6</v>
      </c>
      <c r="M5" s="11"/>
      <c r="N5" s="12"/>
      <c r="O5" s="10">
        <f aca="true" t="shared" si="0" ref="O5:O24">IF(B5="","",SUM(C5:M5)-(N5))</f>
        <v>69</v>
      </c>
      <c r="P5" s="172" t="s">
        <v>173</v>
      </c>
      <c r="Q5" s="30">
        <f aca="true" t="shared" si="1" ref="Q5:Q44">SUM(C5:E5)</f>
        <v>15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11</v>
      </c>
      <c r="C6" s="11">
        <v>0</v>
      </c>
      <c r="D6" s="11">
        <v>9</v>
      </c>
      <c r="E6" s="11">
        <v>0</v>
      </c>
      <c r="F6" s="11">
        <v>8</v>
      </c>
      <c r="G6" s="11">
        <v>0</v>
      </c>
      <c r="H6" s="11">
        <v>13</v>
      </c>
      <c r="I6" s="11">
        <v>9</v>
      </c>
      <c r="J6" s="11">
        <v>9</v>
      </c>
      <c r="K6" s="11">
        <v>9</v>
      </c>
      <c r="L6" s="11">
        <v>6</v>
      </c>
      <c r="M6" s="11"/>
      <c r="N6" s="12"/>
      <c r="O6" s="10">
        <f t="shared" si="0"/>
        <v>63</v>
      </c>
      <c r="P6" s="172" t="s">
        <v>173</v>
      </c>
      <c r="Q6" s="30">
        <f t="shared" si="1"/>
        <v>9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13</v>
      </c>
      <c r="C7" s="14">
        <v>0</v>
      </c>
      <c r="D7" s="14">
        <v>0</v>
      </c>
      <c r="E7" s="14">
        <v>6</v>
      </c>
      <c r="F7" s="14">
        <v>9</v>
      </c>
      <c r="G7" s="14">
        <v>0</v>
      </c>
      <c r="H7" s="14">
        <v>12</v>
      </c>
      <c r="I7" s="14">
        <v>10</v>
      </c>
      <c r="J7" s="14">
        <v>10</v>
      </c>
      <c r="K7" s="14">
        <v>8</v>
      </c>
      <c r="L7" s="14">
        <v>6</v>
      </c>
      <c r="M7" s="14"/>
      <c r="N7" s="14"/>
      <c r="O7" s="10">
        <f t="shared" si="0"/>
        <v>61</v>
      </c>
      <c r="P7" s="172" t="s">
        <v>173</v>
      </c>
      <c r="Q7" s="30">
        <f t="shared" si="1"/>
        <v>6</v>
      </c>
      <c r="S7" s="163" t="s">
        <v>171</v>
      </c>
      <c r="T7" s="164">
        <v>253</v>
      </c>
    </row>
    <row r="8" spans="1:20" ht="15.75" customHeight="1">
      <c r="A8" s="14">
        <v>4</v>
      </c>
      <c r="B8" s="8">
        <v>14</v>
      </c>
      <c r="C8" s="11">
        <v>0</v>
      </c>
      <c r="D8" s="11">
        <v>0</v>
      </c>
      <c r="E8" s="11">
        <v>6</v>
      </c>
      <c r="F8" s="11">
        <v>8</v>
      </c>
      <c r="G8" s="11">
        <v>0</v>
      </c>
      <c r="H8" s="11">
        <v>12</v>
      </c>
      <c r="I8" s="11">
        <v>9</v>
      </c>
      <c r="J8" s="11">
        <v>9</v>
      </c>
      <c r="K8" s="11">
        <v>9</v>
      </c>
      <c r="L8" s="11">
        <v>7</v>
      </c>
      <c r="M8" s="11"/>
      <c r="N8" s="12"/>
      <c r="O8" s="10">
        <f t="shared" si="0"/>
        <v>60</v>
      </c>
      <c r="P8" s="172" t="s">
        <v>173</v>
      </c>
      <c r="Q8" s="30">
        <f t="shared" si="1"/>
        <v>6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72"/>
      <c r="Q9" s="30">
        <f t="shared" si="1"/>
        <v>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72"/>
      <c r="Q10" s="30">
        <f t="shared" si="1"/>
        <v>0</v>
      </c>
      <c r="S10" s="268" t="s">
        <v>183</v>
      </c>
      <c r="T10" s="270">
        <v>36</v>
      </c>
    </row>
    <row r="11" spans="1:20" ht="15.75" customHeight="1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72"/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72"/>
      <c r="Q12" s="30">
        <f t="shared" si="1"/>
        <v>0</v>
      </c>
      <c r="S12" s="268" t="s">
        <v>184</v>
      </c>
      <c r="T12" s="270">
        <v>50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253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36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W4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2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/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2</v>
      </c>
      <c r="Q2" s="161" t="s">
        <v>162</v>
      </c>
      <c r="R2" s="162"/>
      <c r="S2" s="163" t="s">
        <v>163</v>
      </c>
      <c r="T2" s="164">
        <f>MAX(O5:O36)</f>
        <v>102</v>
      </c>
    </row>
    <row r="3" spans="1:20" ht="15.75" customHeight="1">
      <c r="A3" s="257" t="s">
        <v>30</v>
      </c>
      <c r="B3" s="258"/>
      <c r="C3" s="258"/>
      <c r="D3" s="262"/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4</v>
      </c>
      <c r="Q3" s="168">
        <f>SUM((P1*4)+(P2*2)+P3)</f>
        <v>16</v>
      </c>
      <c r="R3" s="169"/>
      <c r="S3" s="163" t="s">
        <v>167</v>
      </c>
      <c r="T3" s="164">
        <f>MAX(C5:C36)</f>
        <v>16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107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119</v>
      </c>
      <c r="C5" s="11">
        <v>14</v>
      </c>
      <c r="D5" s="11">
        <v>11</v>
      </c>
      <c r="E5" s="11">
        <v>6</v>
      </c>
      <c r="F5" s="11">
        <v>10</v>
      </c>
      <c r="G5" s="11">
        <v>0</v>
      </c>
      <c r="H5" s="11">
        <v>15</v>
      </c>
      <c r="I5" s="11">
        <v>9</v>
      </c>
      <c r="J5" s="11">
        <v>9</v>
      </c>
      <c r="K5" s="11">
        <v>10</v>
      </c>
      <c r="L5" s="11">
        <v>8</v>
      </c>
      <c r="M5" s="11"/>
      <c r="N5" s="12"/>
      <c r="O5" s="10">
        <f aca="true" t="shared" si="0" ref="O5:O24">IF(B5="","",SUM(C5:M5)-(N5))</f>
        <v>92</v>
      </c>
      <c r="P5" s="172" t="s">
        <v>170</v>
      </c>
      <c r="Q5" s="30">
        <f aca="true" t="shared" si="1" ref="Q5:Q44">SUM(C5:E5)</f>
        <v>31</v>
      </c>
      <c r="S5" s="163" t="s">
        <v>141</v>
      </c>
      <c r="T5" s="164">
        <v>35</v>
      </c>
    </row>
    <row r="6" spans="1:20" ht="15.75" customHeight="1">
      <c r="A6" s="14">
        <v>2</v>
      </c>
      <c r="B6" s="8" t="s">
        <v>118</v>
      </c>
      <c r="C6" s="11">
        <v>13</v>
      </c>
      <c r="D6" s="11">
        <v>12</v>
      </c>
      <c r="E6" s="11">
        <v>6</v>
      </c>
      <c r="F6" s="11">
        <v>10</v>
      </c>
      <c r="G6" s="11">
        <v>0</v>
      </c>
      <c r="H6" s="11">
        <v>15</v>
      </c>
      <c r="I6" s="11">
        <v>9</v>
      </c>
      <c r="J6" s="11">
        <v>10</v>
      </c>
      <c r="K6" s="11">
        <v>9</v>
      </c>
      <c r="L6" s="11">
        <v>8</v>
      </c>
      <c r="M6" s="11"/>
      <c r="N6" s="12"/>
      <c r="O6" s="10">
        <f t="shared" si="0"/>
        <v>92</v>
      </c>
      <c r="P6" s="172" t="s">
        <v>170</v>
      </c>
      <c r="Q6" s="30">
        <f t="shared" si="1"/>
        <v>31</v>
      </c>
      <c r="S6" s="163" t="s">
        <v>181</v>
      </c>
      <c r="T6" s="164">
        <v>31</v>
      </c>
    </row>
    <row r="7" spans="1:20" ht="15.75" customHeight="1">
      <c r="A7" s="14">
        <v>3</v>
      </c>
      <c r="B7" s="8" t="s">
        <v>59</v>
      </c>
      <c r="C7" s="14">
        <v>12</v>
      </c>
      <c r="D7" s="14">
        <v>10</v>
      </c>
      <c r="E7" s="14">
        <v>0</v>
      </c>
      <c r="F7" s="14">
        <v>9</v>
      </c>
      <c r="G7" s="14">
        <v>0</v>
      </c>
      <c r="H7" s="14">
        <v>14</v>
      </c>
      <c r="I7" s="14">
        <v>9</v>
      </c>
      <c r="J7" s="14">
        <v>9</v>
      </c>
      <c r="K7" s="14">
        <v>9</v>
      </c>
      <c r="L7" s="14">
        <v>7</v>
      </c>
      <c r="M7" s="14"/>
      <c r="N7" s="14"/>
      <c r="O7" s="10">
        <f t="shared" si="0"/>
        <v>79</v>
      </c>
      <c r="P7" s="172" t="s">
        <v>170</v>
      </c>
      <c r="Q7" s="30">
        <f t="shared" si="1"/>
        <v>22</v>
      </c>
      <c r="S7" s="163" t="s">
        <v>171</v>
      </c>
      <c r="T7" s="164">
        <v>636</v>
      </c>
    </row>
    <row r="8" spans="1:20" ht="15.75" customHeight="1">
      <c r="A8" s="14">
        <v>4</v>
      </c>
      <c r="B8" s="8" t="s">
        <v>58</v>
      </c>
      <c r="C8" s="11">
        <v>12</v>
      </c>
      <c r="D8" s="11">
        <v>10</v>
      </c>
      <c r="E8" s="11">
        <v>0</v>
      </c>
      <c r="F8" s="11">
        <v>9</v>
      </c>
      <c r="G8" s="11">
        <v>0</v>
      </c>
      <c r="H8" s="11">
        <v>14</v>
      </c>
      <c r="I8" s="11">
        <v>9</v>
      </c>
      <c r="J8" s="11">
        <v>9</v>
      </c>
      <c r="K8" s="11">
        <v>9</v>
      </c>
      <c r="L8" s="11">
        <v>8</v>
      </c>
      <c r="M8" s="11"/>
      <c r="N8" s="12"/>
      <c r="O8" s="10">
        <f t="shared" si="0"/>
        <v>80</v>
      </c>
      <c r="P8" s="172" t="s">
        <v>170</v>
      </c>
      <c r="Q8" s="30">
        <f t="shared" si="1"/>
        <v>22</v>
      </c>
      <c r="S8" s="163" t="s">
        <v>203</v>
      </c>
      <c r="T8" s="164">
        <v>304</v>
      </c>
    </row>
    <row r="9" spans="1:20" ht="15.75" customHeight="1">
      <c r="A9" s="14">
        <v>5</v>
      </c>
      <c r="B9" s="173">
        <v>129</v>
      </c>
      <c r="C9" s="11">
        <v>15</v>
      </c>
      <c r="D9" s="11">
        <v>12</v>
      </c>
      <c r="E9" s="11">
        <v>0</v>
      </c>
      <c r="F9" s="11">
        <v>10</v>
      </c>
      <c r="G9" s="11">
        <v>10</v>
      </c>
      <c r="H9" s="11">
        <v>13</v>
      </c>
      <c r="I9" s="11">
        <v>10</v>
      </c>
      <c r="J9" s="11">
        <v>10</v>
      </c>
      <c r="K9" s="11">
        <v>11</v>
      </c>
      <c r="L9" s="11">
        <v>8</v>
      </c>
      <c r="M9" s="11">
        <v>3</v>
      </c>
      <c r="N9" s="12"/>
      <c r="O9" s="10">
        <f t="shared" si="0"/>
        <v>102</v>
      </c>
      <c r="P9" s="172" t="s">
        <v>173</v>
      </c>
      <c r="Q9" s="30">
        <f t="shared" si="1"/>
        <v>27</v>
      </c>
      <c r="S9" s="163" t="s">
        <v>172</v>
      </c>
      <c r="T9" s="164">
        <v>343</v>
      </c>
    </row>
    <row r="10" spans="1:20" ht="15.75" customHeight="1">
      <c r="A10" s="14">
        <v>6</v>
      </c>
      <c r="B10" s="173">
        <v>125</v>
      </c>
      <c r="C10" s="11">
        <v>13</v>
      </c>
      <c r="D10" s="11">
        <v>11</v>
      </c>
      <c r="E10" s="11">
        <v>0</v>
      </c>
      <c r="F10" s="11">
        <v>9</v>
      </c>
      <c r="G10" s="11">
        <v>0</v>
      </c>
      <c r="H10" s="11">
        <v>12</v>
      </c>
      <c r="I10" s="11">
        <v>10</v>
      </c>
      <c r="J10" s="11">
        <v>9</v>
      </c>
      <c r="K10" s="11">
        <v>9</v>
      </c>
      <c r="L10" s="11">
        <v>7</v>
      </c>
      <c r="M10" s="11"/>
      <c r="N10" s="12"/>
      <c r="O10" s="10">
        <f t="shared" si="0"/>
        <v>80</v>
      </c>
      <c r="P10" s="172" t="s">
        <v>173</v>
      </c>
      <c r="Q10" s="30">
        <f t="shared" si="1"/>
        <v>24</v>
      </c>
      <c r="S10" s="268" t="s">
        <v>183</v>
      </c>
      <c r="T10" s="270">
        <v>70</v>
      </c>
    </row>
    <row r="11" spans="1:20" ht="15.75" customHeight="1">
      <c r="A11" s="14">
        <v>7</v>
      </c>
      <c r="B11" s="8">
        <v>121</v>
      </c>
      <c r="C11" s="11">
        <v>13</v>
      </c>
      <c r="D11" s="11">
        <v>12</v>
      </c>
      <c r="E11" s="11">
        <v>0</v>
      </c>
      <c r="F11" s="11">
        <v>10</v>
      </c>
      <c r="G11" s="11">
        <v>0</v>
      </c>
      <c r="H11" s="11">
        <v>12</v>
      </c>
      <c r="I11" s="11">
        <v>10</v>
      </c>
      <c r="J11" s="11">
        <v>9</v>
      </c>
      <c r="K11" s="11">
        <v>10</v>
      </c>
      <c r="L11" s="11">
        <v>8</v>
      </c>
      <c r="M11" s="11"/>
      <c r="N11" s="12"/>
      <c r="O11" s="10">
        <f t="shared" si="0"/>
        <v>84</v>
      </c>
      <c r="P11" s="172" t="s">
        <v>173</v>
      </c>
      <c r="Q11" s="30">
        <f t="shared" si="1"/>
        <v>25</v>
      </c>
      <c r="S11" s="269"/>
      <c r="T11" s="271"/>
    </row>
    <row r="12" spans="1:20" ht="15.75" customHeight="1">
      <c r="A12" s="14">
        <v>8</v>
      </c>
      <c r="B12" s="173">
        <v>94</v>
      </c>
      <c r="C12" s="11">
        <v>14</v>
      </c>
      <c r="D12" s="11">
        <v>11</v>
      </c>
      <c r="E12" s="11">
        <v>6</v>
      </c>
      <c r="F12" s="11">
        <v>10</v>
      </c>
      <c r="G12" s="11">
        <v>9</v>
      </c>
      <c r="H12" s="11">
        <v>13</v>
      </c>
      <c r="I12" s="11">
        <v>10</v>
      </c>
      <c r="J12" s="11">
        <v>9</v>
      </c>
      <c r="K12" s="11">
        <v>10</v>
      </c>
      <c r="L12" s="11">
        <v>7</v>
      </c>
      <c r="M12" s="11">
        <v>3</v>
      </c>
      <c r="N12" s="12"/>
      <c r="O12" s="10">
        <f t="shared" si="0"/>
        <v>102</v>
      </c>
      <c r="P12" s="172" t="s">
        <v>173</v>
      </c>
      <c r="Q12" s="30">
        <f t="shared" si="1"/>
        <v>31</v>
      </c>
      <c r="S12" s="268" t="s">
        <v>184</v>
      </c>
      <c r="T12" s="270">
        <v>75</v>
      </c>
    </row>
    <row r="13" spans="1:20" ht="15.75" customHeight="1">
      <c r="A13" s="14">
        <v>9</v>
      </c>
      <c r="B13" s="8">
        <v>38</v>
      </c>
      <c r="C13" s="11">
        <v>13</v>
      </c>
      <c r="D13" s="11">
        <v>10</v>
      </c>
      <c r="E13" s="11">
        <v>0</v>
      </c>
      <c r="F13" s="11">
        <v>9</v>
      </c>
      <c r="G13" s="11">
        <v>0</v>
      </c>
      <c r="H13" s="11">
        <v>14</v>
      </c>
      <c r="I13" s="11">
        <v>10</v>
      </c>
      <c r="J13" s="11">
        <v>9</v>
      </c>
      <c r="K13" s="11">
        <v>9</v>
      </c>
      <c r="L13" s="11">
        <v>8</v>
      </c>
      <c r="M13" s="11"/>
      <c r="N13" s="12"/>
      <c r="O13" s="10">
        <f t="shared" si="0"/>
        <v>82</v>
      </c>
      <c r="P13" s="172" t="s">
        <v>174</v>
      </c>
      <c r="Q13" s="30">
        <f t="shared" si="1"/>
        <v>23</v>
      </c>
      <c r="S13" s="269"/>
      <c r="T13" s="271"/>
    </row>
    <row r="14" spans="1:20" ht="15.75" customHeight="1">
      <c r="A14" s="14">
        <v>10</v>
      </c>
      <c r="B14" s="8">
        <v>104</v>
      </c>
      <c r="C14" s="11">
        <v>12</v>
      </c>
      <c r="D14" s="11">
        <v>0</v>
      </c>
      <c r="E14" s="11">
        <v>0</v>
      </c>
      <c r="F14" s="11">
        <v>10</v>
      </c>
      <c r="G14" s="11">
        <v>0</v>
      </c>
      <c r="H14" s="11">
        <v>15</v>
      </c>
      <c r="I14" s="11">
        <v>9</v>
      </c>
      <c r="J14" s="11">
        <v>9</v>
      </c>
      <c r="K14" s="11">
        <v>10</v>
      </c>
      <c r="L14" s="11">
        <v>8</v>
      </c>
      <c r="M14" s="11"/>
      <c r="N14" s="12"/>
      <c r="O14" s="10">
        <f t="shared" si="0"/>
        <v>73</v>
      </c>
      <c r="P14" s="172" t="s">
        <v>174</v>
      </c>
      <c r="Q14" s="30">
        <f t="shared" si="1"/>
        <v>12</v>
      </c>
      <c r="S14" s="163" t="s">
        <v>185</v>
      </c>
      <c r="T14" s="164">
        <v>1061</v>
      </c>
    </row>
    <row r="15" spans="1:20" ht="15.75" customHeight="1">
      <c r="A15" s="14">
        <v>11</v>
      </c>
      <c r="B15" s="8">
        <v>21</v>
      </c>
      <c r="C15" s="11">
        <v>0</v>
      </c>
      <c r="D15" s="11">
        <v>12</v>
      </c>
      <c r="E15" s="11">
        <v>6</v>
      </c>
      <c r="F15" s="11">
        <v>9</v>
      </c>
      <c r="G15" s="11">
        <v>0</v>
      </c>
      <c r="H15" s="11">
        <v>14</v>
      </c>
      <c r="I15" s="11">
        <v>9</v>
      </c>
      <c r="J15" s="11">
        <v>10</v>
      </c>
      <c r="K15" s="11">
        <v>10</v>
      </c>
      <c r="L15" s="11">
        <v>7</v>
      </c>
      <c r="M15" s="11"/>
      <c r="N15" s="12"/>
      <c r="O15" s="10">
        <f t="shared" si="0"/>
        <v>77</v>
      </c>
      <c r="P15" s="172" t="s">
        <v>175</v>
      </c>
      <c r="Q15" s="30">
        <f t="shared" si="1"/>
        <v>18</v>
      </c>
      <c r="R15" s="175"/>
      <c r="S15" s="268" t="s">
        <v>186</v>
      </c>
      <c r="T15" s="270">
        <v>225</v>
      </c>
    </row>
    <row r="16" spans="1:20" ht="15.75" customHeight="1">
      <c r="A16" s="14">
        <v>12</v>
      </c>
      <c r="B16" s="8">
        <v>93</v>
      </c>
      <c r="C16" s="11">
        <v>13</v>
      </c>
      <c r="D16" s="11">
        <v>0</v>
      </c>
      <c r="E16" s="11">
        <v>0</v>
      </c>
      <c r="F16" s="11">
        <v>9</v>
      </c>
      <c r="G16" s="11">
        <v>0</v>
      </c>
      <c r="H16" s="11">
        <v>14</v>
      </c>
      <c r="I16" s="11">
        <v>8</v>
      </c>
      <c r="J16" s="11">
        <v>9</v>
      </c>
      <c r="K16" s="11">
        <v>13</v>
      </c>
      <c r="L16" s="11">
        <v>6</v>
      </c>
      <c r="M16" s="11"/>
      <c r="N16" s="12"/>
      <c r="O16" s="10">
        <f t="shared" si="0"/>
        <v>72</v>
      </c>
      <c r="P16" s="172" t="s">
        <v>175</v>
      </c>
      <c r="Q16" s="30">
        <f t="shared" si="1"/>
        <v>13</v>
      </c>
      <c r="S16" s="269"/>
      <c r="T16" s="271"/>
    </row>
    <row r="17" spans="1:17" ht="15.75" customHeight="1">
      <c r="A17" s="14">
        <v>13</v>
      </c>
      <c r="B17" s="8">
        <v>134</v>
      </c>
      <c r="C17" s="14">
        <v>13</v>
      </c>
      <c r="D17" s="14">
        <v>11</v>
      </c>
      <c r="E17" s="14">
        <v>0</v>
      </c>
      <c r="F17" s="14">
        <v>9</v>
      </c>
      <c r="G17" s="14">
        <v>0</v>
      </c>
      <c r="H17" s="14">
        <v>12</v>
      </c>
      <c r="I17" s="14">
        <v>9</v>
      </c>
      <c r="J17" s="14">
        <v>10</v>
      </c>
      <c r="K17" s="14">
        <v>10</v>
      </c>
      <c r="L17" s="14">
        <v>10</v>
      </c>
      <c r="M17" s="14"/>
      <c r="N17" s="14"/>
      <c r="O17" s="10">
        <f t="shared" si="0"/>
        <v>84</v>
      </c>
      <c r="P17" s="172" t="s">
        <v>176</v>
      </c>
      <c r="Q17" s="30">
        <f t="shared" si="1"/>
        <v>24</v>
      </c>
    </row>
    <row r="18" spans="1:17" ht="15.75" customHeight="1">
      <c r="A18" s="14">
        <v>14</v>
      </c>
      <c r="B18" s="8">
        <v>45</v>
      </c>
      <c r="C18" s="14">
        <v>13</v>
      </c>
      <c r="D18" s="14">
        <v>12</v>
      </c>
      <c r="E18" s="14">
        <v>0</v>
      </c>
      <c r="F18" s="14">
        <v>10</v>
      </c>
      <c r="G18" s="14">
        <v>0</v>
      </c>
      <c r="H18" s="14">
        <v>13</v>
      </c>
      <c r="I18" s="14">
        <v>9</v>
      </c>
      <c r="J18" s="14">
        <v>10</v>
      </c>
      <c r="K18" s="14">
        <v>11</v>
      </c>
      <c r="L18" s="14">
        <v>10</v>
      </c>
      <c r="M18" s="14"/>
      <c r="N18" s="14"/>
      <c r="O18" s="10">
        <f t="shared" si="0"/>
        <v>88</v>
      </c>
      <c r="P18" s="172" t="s">
        <v>176</v>
      </c>
      <c r="Q18" s="30">
        <f t="shared" si="1"/>
        <v>25</v>
      </c>
    </row>
    <row r="19" spans="1:17" ht="15.75" customHeight="1">
      <c r="A19" s="14">
        <v>15</v>
      </c>
      <c r="B19" s="8">
        <v>133</v>
      </c>
      <c r="C19" s="11">
        <v>16</v>
      </c>
      <c r="D19" s="11">
        <v>9</v>
      </c>
      <c r="E19" s="11">
        <v>6</v>
      </c>
      <c r="F19" s="11">
        <v>10</v>
      </c>
      <c r="G19" s="11">
        <v>0</v>
      </c>
      <c r="H19" s="11">
        <v>15</v>
      </c>
      <c r="I19" s="11">
        <v>9</v>
      </c>
      <c r="J19" s="11">
        <v>11</v>
      </c>
      <c r="K19" s="11">
        <v>9</v>
      </c>
      <c r="L19" s="11">
        <v>11</v>
      </c>
      <c r="M19" s="11"/>
      <c r="N19" s="12"/>
      <c r="O19" s="10">
        <f t="shared" si="0"/>
        <v>96</v>
      </c>
      <c r="P19" s="172" t="s">
        <v>176</v>
      </c>
      <c r="Q19" s="30">
        <f t="shared" si="1"/>
        <v>31</v>
      </c>
    </row>
    <row r="20" spans="1:17" ht="15.75" customHeight="1">
      <c r="A20" s="14">
        <v>16</v>
      </c>
      <c r="B20" s="8">
        <v>54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N20" s="12"/>
      <c r="O20" s="10">
        <f t="shared" si="0"/>
        <v>0</v>
      </c>
      <c r="P20" s="172" t="s">
        <v>176</v>
      </c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 t="s">
        <v>177</v>
      </c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 t="s">
        <v>177</v>
      </c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 t="s">
        <v>178</v>
      </c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 t="s">
        <v>178</v>
      </c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44"/>
  <sheetViews>
    <sheetView workbookViewId="0" topLeftCell="A1">
      <selection activeCell="S18" sqref="S1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125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105</v>
      </c>
    </row>
    <row r="3" spans="1:20" ht="15.75" customHeight="1">
      <c r="A3" s="257" t="s">
        <v>30</v>
      </c>
      <c r="B3" s="258"/>
      <c r="C3" s="258"/>
      <c r="D3" s="262" t="s">
        <v>124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4</v>
      </c>
      <c r="Q3" s="168">
        <f>SUM((P1*4)+(P2*2)+P3)</f>
        <v>8</v>
      </c>
      <c r="R3" s="169"/>
      <c r="S3" s="163" t="s">
        <v>167</v>
      </c>
      <c r="T3" s="164">
        <v>14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100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72</v>
      </c>
      <c r="C5" s="11">
        <v>13</v>
      </c>
      <c r="D5" s="11">
        <v>9</v>
      </c>
      <c r="E5" s="11">
        <v>6</v>
      </c>
      <c r="F5" s="11">
        <v>9</v>
      </c>
      <c r="G5" s="11">
        <v>11</v>
      </c>
      <c r="H5" s="11">
        <v>14</v>
      </c>
      <c r="I5" s="11">
        <v>8</v>
      </c>
      <c r="J5" s="11">
        <v>9</v>
      </c>
      <c r="K5" s="11">
        <v>9</v>
      </c>
      <c r="L5" s="11">
        <v>10</v>
      </c>
      <c r="M5" s="11">
        <v>2</v>
      </c>
      <c r="N5" s="12"/>
      <c r="O5" s="10">
        <f aca="true" t="shared" si="0" ref="O5:O24">IF(B5="","",SUM(C5:M5)-(N5))</f>
        <v>100</v>
      </c>
      <c r="P5" s="172" t="s">
        <v>170</v>
      </c>
      <c r="Q5" s="30">
        <f aca="true" t="shared" si="1" ref="Q5:Q44">SUM(C5:E5)</f>
        <v>28</v>
      </c>
      <c r="S5" s="163" t="s">
        <v>141</v>
      </c>
      <c r="T5" s="164" t="s">
        <v>89</v>
      </c>
    </row>
    <row r="6" spans="1:20" ht="15.75" customHeight="1">
      <c r="A6" s="14">
        <v>2</v>
      </c>
      <c r="B6" s="8" t="s">
        <v>50</v>
      </c>
      <c r="C6" s="11">
        <v>12</v>
      </c>
      <c r="D6" s="11">
        <v>9</v>
      </c>
      <c r="E6" s="11">
        <v>0</v>
      </c>
      <c r="F6" s="11">
        <v>8</v>
      </c>
      <c r="G6" s="11">
        <v>11</v>
      </c>
      <c r="H6" s="11">
        <v>15</v>
      </c>
      <c r="I6" s="11">
        <v>9</v>
      </c>
      <c r="J6" s="11">
        <v>9</v>
      </c>
      <c r="K6" s="11">
        <v>9</v>
      </c>
      <c r="L6" s="11">
        <v>10</v>
      </c>
      <c r="M6" s="11"/>
      <c r="N6" s="12"/>
      <c r="O6" s="10">
        <f t="shared" si="0"/>
        <v>92</v>
      </c>
      <c r="P6" s="172" t="s">
        <v>170</v>
      </c>
      <c r="Q6" s="30">
        <f t="shared" si="1"/>
        <v>21</v>
      </c>
      <c r="S6" s="163" t="s">
        <v>181</v>
      </c>
      <c r="T6" s="164">
        <v>28</v>
      </c>
    </row>
    <row r="7" spans="1:20" ht="15.75" customHeight="1">
      <c r="A7" s="14">
        <v>3</v>
      </c>
      <c r="B7" s="8" t="s">
        <v>77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0">
        <f t="shared" si="0"/>
        <v>0</v>
      </c>
      <c r="P7" s="172" t="s">
        <v>170</v>
      </c>
      <c r="Q7" s="30">
        <f t="shared" si="1"/>
        <v>0</v>
      </c>
      <c r="S7" s="163" t="s">
        <v>171</v>
      </c>
      <c r="T7" s="164">
        <v>396</v>
      </c>
    </row>
    <row r="8" spans="1:20" ht="15.75" customHeight="1">
      <c r="A8" s="14">
        <v>4</v>
      </c>
      <c r="B8" s="8" t="s">
        <v>116</v>
      </c>
      <c r="C8" s="11">
        <v>12</v>
      </c>
      <c r="D8" s="11">
        <v>0</v>
      </c>
      <c r="E8" s="11">
        <v>6</v>
      </c>
      <c r="F8" s="11">
        <v>9</v>
      </c>
      <c r="G8" s="11">
        <v>0</v>
      </c>
      <c r="H8" s="11">
        <v>14</v>
      </c>
      <c r="I8" s="11">
        <v>8</v>
      </c>
      <c r="J8" s="11">
        <v>9</v>
      </c>
      <c r="K8" s="11">
        <v>9</v>
      </c>
      <c r="L8" s="11">
        <v>9</v>
      </c>
      <c r="M8" s="11"/>
      <c r="N8" s="12"/>
      <c r="O8" s="10">
        <f t="shared" si="0"/>
        <v>76</v>
      </c>
      <c r="P8" s="172" t="s">
        <v>170</v>
      </c>
      <c r="Q8" s="30">
        <f t="shared" si="1"/>
        <v>18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>
        <v>14</v>
      </c>
      <c r="C9" s="11">
        <v>13</v>
      </c>
      <c r="D9" s="11">
        <v>10</v>
      </c>
      <c r="E9" s="11">
        <v>0</v>
      </c>
      <c r="F9" s="11">
        <v>10</v>
      </c>
      <c r="G9" s="11">
        <v>0</v>
      </c>
      <c r="H9" s="11">
        <v>12</v>
      </c>
      <c r="I9" s="11">
        <v>10</v>
      </c>
      <c r="J9" s="11">
        <v>10</v>
      </c>
      <c r="K9" s="11">
        <v>11</v>
      </c>
      <c r="L9" s="11">
        <v>10</v>
      </c>
      <c r="M9" s="11">
        <v>0</v>
      </c>
      <c r="N9" s="12"/>
      <c r="O9" s="10">
        <f t="shared" si="0"/>
        <v>86</v>
      </c>
      <c r="P9" s="172" t="s">
        <v>173</v>
      </c>
      <c r="Q9" s="30">
        <f t="shared" si="1"/>
        <v>23</v>
      </c>
      <c r="S9" s="163" t="s">
        <v>172</v>
      </c>
      <c r="T9" s="164">
        <v>268</v>
      </c>
    </row>
    <row r="10" spans="1:20" ht="15.75" customHeight="1">
      <c r="A10" s="14">
        <v>6</v>
      </c>
      <c r="B10" s="173">
        <v>23</v>
      </c>
      <c r="C10" s="11">
        <v>14</v>
      </c>
      <c r="D10" s="11">
        <v>9</v>
      </c>
      <c r="E10" s="11">
        <v>6</v>
      </c>
      <c r="F10" s="11">
        <v>10</v>
      </c>
      <c r="G10" s="11">
        <v>13</v>
      </c>
      <c r="H10" s="11">
        <v>12</v>
      </c>
      <c r="I10" s="11">
        <v>9</v>
      </c>
      <c r="J10" s="11">
        <v>10</v>
      </c>
      <c r="K10" s="11">
        <v>10</v>
      </c>
      <c r="L10" s="11">
        <v>9</v>
      </c>
      <c r="M10" s="11">
        <v>3</v>
      </c>
      <c r="N10" s="12"/>
      <c r="O10" s="10">
        <f t="shared" si="0"/>
        <v>105</v>
      </c>
      <c r="P10" s="172" t="s">
        <v>173</v>
      </c>
      <c r="Q10" s="30">
        <f t="shared" si="1"/>
        <v>29</v>
      </c>
      <c r="S10" s="268" t="s">
        <v>183</v>
      </c>
      <c r="T10" s="270">
        <f>SUM(D10:E10,D5:E5,D9:E9,D11:E11)</f>
        <v>51</v>
      </c>
    </row>
    <row r="11" spans="1:20" ht="15.75" customHeight="1">
      <c r="A11" s="14">
        <v>7</v>
      </c>
      <c r="B11" s="8">
        <v>17</v>
      </c>
      <c r="C11" s="11">
        <v>14</v>
      </c>
      <c r="D11" s="11">
        <v>11</v>
      </c>
      <c r="E11" s="11">
        <v>0</v>
      </c>
      <c r="F11" s="11">
        <v>9</v>
      </c>
      <c r="G11" s="11">
        <v>14</v>
      </c>
      <c r="H11" s="11">
        <v>13</v>
      </c>
      <c r="I11" s="11">
        <v>10</v>
      </c>
      <c r="J11" s="11">
        <v>10</v>
      </c>
      <c r="K11" s="11">
        <v>9</v>
      </c>
      <c r="L11" s="11">
        <v>10</v>
      </c>
      <c r="M11" s="11">
        <v>3</v>
      </c>
      <c r="N11" s="12"/>
      <c r="O11" s="10">
        <f t="shared" si="0"/>
        <v>103</v>
      </c>
      <c r="P11" s="172" t="s">
        <v>173</v>
      </c>
      <c r="Q11" s="30">
        <f t="shared" si="1"/>
        <v>25</v>
      </c>
      <c r="S11" s="269"/>
      <c r="T11" s="271"/>
    </row>
    <row r="12" spans="1:20" ht="15.75" customHeight="1">
      <c r="A12" s="14">
        <v>8</v>
      </c>
      <c r="B12" s="173">
        <v>11</v>
      </c>
      <c r="C12" s="11">
        <v>13</v>
      </c>
      <c r="D12" s="11">
        <v>10</v>
      </c>
      <c r="E12" s="11">
        <v>0</v>
      </c>
      <c r="F12" s="11">
        <v>10</v>
      </c>
      <c r="G12" s="11">
        <v>12</v>
      </c>
      <c r="H12" s="11">
        <v>14</v>
      </c>
      <c r="I12" s="11">
        <v>10</v>
      </c>
      <c r="J12" s="11">
        <v>10</v>
      </c>
      <c r="K12" s="11">
        <v>11</v>
      </c>
      <c r="L12" s="11">
        <v>9</v>
      </c>
      <c r="M12" s="11">
        <v>3</v>
      </c>
      <c r="N12" s="12"/>
      <c r="O12" s="10">
        <f t="shared" si="0"/>
        <v>102</v>
      </c>
      <c r="P12" s="172" t="s">
        <v>173</v>
      </c>
      <c r="Q12" s="30">
        <f t="shared" si="1"/>
        <v>23</v>
      </c>
      <c r="S12" s="268" t="s">
        <v>184</v>
      </c>
      <c r="T12" s="270">
        <v>104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f>SUM(O5:O12)</f>
        <v>664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219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N1:O1"/>
    <mergeCell ref="A2:C2"/>
    <mergeCell ref="D2:K2"/>
    <mergeCell ref="N2:O2"/>
    <mergeCell ref="A3:C3"/>
    <mergeCell ref="D3:F3"/>
    <mergeCell ref="G3:I3"/>
    <mergeCell ref="J3:K3"/>
    <mergeCell ref="N3:O3"/>
    <mergeCell ref="S10:S11"/>
    <mergeCell ref="T10:T11"/>
    <mergeCell ref="S12:S13"/>
    <mergeCell ref="T12:T13"/>
    <mergeCell ref="S15:S16"/>
    <mergeCell ref="T15:T1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W44"/>
  <sheetViews>
    <sheetView workbookViewId="0" topLeftCell="A1">
      <selection activeCell="W16" sqref="W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2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78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2</v>
      </c>
      <c r="Q2" s="161" t="s">
        <v>162</v>
      </c>
      <c r="R2" s="162"/>
      <c r="S2" s="163" t="s">
        <v>163</v>
      </c>
      <c r="T2" s="164">
        <f>MAX(O5:O36)</f>
        <v>115</v>
      </c>
    </row>
    <row r="3" spans="1:20" ht="15.75" customHeight="1">
      <c r="A3" s="257" t="s">
        <v>30</v>
      </c>
      <c r="B3" s="258"/>
      <c r="C3" s="258"/>
      <c r="D3" s="262" t="s">
        <v>99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4</v>
      </c>
      <c r="Q3" s="168">
        <f>SUM((P1*4)+(P2*2)+P3)</f>
        <v>16</v>
      </c>
      <c r="R3" s="169"/>
      <c r="S3" s="163" t="s">
        <v>167</v>
      </c>
      <c r="T3" s="164">
        <f>MAX(C5:C36)</f>
        <v>20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108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182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>
        <f aca="true" t="shared" si="0" ref="O5:O24">IF(B5="","",SUM(C5:M5)-(N5))</f>
        <v>0</v>
      </c>
      <c r="P5" s="172" t="s">
        <v>170</v>
      </c>
      <c r="Q5" s="30">
        <f aca="true" t="shared" si="1" ref="Q5:Q44">SUM(C5:E5)</f>
        <v>0</v>
      </c>
      <c r="S5" s="163" t="s">
        <v>141</v>
      </c>
      <c r="T5" s="164">
        <v>66</v>
      </c>
    </row>
    <row r="6" spans="1:20" ht="15.75" customHeight="1">
      <c r="A6" s="14">
        <v>2</v>
      </c>
      <c r="B6" s="8" t="s">
        <v>118</v>
      </c>
      <c r="C6" s="11">
        <v>0</v>
      </c>
      <c r="D6" s="11">
        <v>0</v>
      </c>
      <c r="E6" s="11">
        <v>6</v>
      </c>
      <c r="F6" s="11">
        <v>9</v>
      </c>
      <c r="G6" s="11">
        <v>0</v>
      </c>
      <c r="H6" s="11">
        <v>12</v>
      </c>
      <c r="I6" s="11">
        <v>9</v>
      </c>
      <c r="J6" s="11">
        <v>9</v>
      </c>
      <c r="K6" s="11">
        <v>9</v>
      </c>
      <c r="L6" s="11">
        <v>6</v>
      </c>
      <c r="M6" s="11"/>
      <c r="N6" s="12"/>
      <c r="O6" s="10">
        <f t="shared" si="0"/>
        <v>60</v>
      </c>
      <c r="P6" s="172" t="s">
        <v>170</v>
      </c>
      <c r="Q6" s="30">
        <f t="shared" si="1"/>
        <v>6</v>
      </c>
      <c r="S6" s="163" t="s">
        <v>181</v>
      </c>
      <c r="T6" s="164">
        <v>27</v>
      </c>
    </row>
    <row r="7" spans="1:20" ht="15.75" customHeight="1">
      <c r="A7" s="14">
        <v>3</v>
      </c>
      <c r="B7" s="8" t="s">
        <v>72</v>
      </c>
      <c r="C7" s="14">
        <v>12</v>
      </c>
      <c r="D7" s="14">
        <v>9</v>
      </c>
      <c r="E7" s="14">
        <v>6</v>
      </c>
      <c r="F7" s="14">
        <v>8</v>
      </c>
      <c r="G7" s="14">
        <v>9</v>
      </c>
      <c r="H7" s="14">
        <v>12</v>
      </c>
      <c r="I7" s="14">
        <v>8</v>
      </c>
      <c r="J7" s="14">
        <v>9</v>
      </c>
      <c r="K7" s="14">
        <v>9</v>
      </c>
      <c r="L7" s="14">
        <v>6</v>
      </c>
      <c r="M7" s="14"/>
      <c r="N7" s="14"/>
      <c r="O7" s="10">
        <f t="shared" si="0"/>
        <v>88</v>
      </c>
      <c r="P7" s="172" t="s">
        <v>170</v>
      </c>
      <c r="Q7" s="30">
        <f t="shared" si="1"/>
        <v>27</v>
      </c>
      <c r="S7" s="163" t="s">
        <v>171</v>
      </c>
      <c r="T7" s="164">
        <v>624</v>
      </c>
    </row>
    <row r="8" spans="1:20" ht="15.75" customHeight="1">
      <c r="A8" s="14">
        <v>4</v>
      </c>
      <c r="B8" s="8" t="s">
        <v>75</v>
      </c>
      <c r="C8" s="11">
        <v>12</v>
      </c>
      <c r="D8" s="11">
        <v>9</v>
      </c>
      <c r="E8" s="11">
        <v>6</v>
      </c>
      <c r="F8" s="11">
        <v>8</v>
      </c>
      <c r="G8" s="11">
        <v>0</v>
      </c>
      <c r="H8" s="11">
        <v>12</v>
      </c>
      <c r="I8" s="11">
        <v>8</v>
      </c>
      <c r="J8" s="11">
        <v>8</v>
      </c>
      <c r="K8" s="11">
        <v>8</v>
      </c>
      <c r="L8" s="11">
        <v>7</v>
      </c>
      <c r="M8" s="11"/>
      <c r="N8" s="12"/>
      <c r="O8" s="10">
        <f t="shared" si="0"/>
        <v>78</v>
      </c>
      <c r="P8" s="172" t="s">
        <v>170</v>
      </c>
      <c r="Q8" s="30">
        <f t="shared" si="1"/>
        <v>27</v>
      </c>
      <c r="S8" s="163" t="s">
        <v>203</v>
      </c>
      <c r="T8" s="164">
        <v>392</v>
      </c>
    </row>
    <row r="9" spans="1:20" ht="15.75" customHeight="1">
      <c r="A9" s="14">
        <v>5</v>
      </c>
      <c r="B9" s="173">
        <v>16</v>
      </c>
      <c r="C9" s="11">
        <v>18</v>
      </c>
      <c r="D9" s="11">
        <v>11</v>
      </c>
      <c r="E9" s="11">
        <v>7</v>
      </c>
      <c r="F9" s="11">
        <v>9</v>
      </c>
      <c r="G9" s="11">
        <v>0</v>
      </c>
      <c r="H9" s="11">
        <v>13</v>
      </c>
      <c r="I9" s="11">
        <v>10</v>
      </c>
      <c r="J9" s="11">
        <v>9</v>
      </c>
      <c r="K9" s="11">
        <v>10</v>
      </c>
      <c r="L9" s="11">
        <v>9</v>
      </c>
      <c r="M9" s="11"/>
      <c r="N9" s="12"/>
      <c r="O9" s="10">
        <f t="shared" si="0"/>
        <v>96</v>
      </c>
      <c r="P9" s="172" t="s">
        <v>173</v>
      </c>
      <c r="Q9" s="30">
        <f t="shared" si="1"/>
        <v>36</v>
      </c>
      <c r="S9" s="163" t="s">
        <v>172</v>
      </c>
      <c r="T9" s="164">
        <v>226</v>
      </c>
    </row>
    <row r="10" spans="1:20" ht="15.75" customHeight="1">
      <c r="A10" s="14">
        <v>6</v>
      </c>
      <c r="B10" s="173">
        <v>48</v>
      </c>
      <c r="C10" s="11">
        <v>17</v>
      </c>
      <c r="D10" s="11">
        <v>12</v>
      </c>
      <c r="E10" s="11">
        <v>6</v>
      </c>
      <c r="F10" s="11">
        <v>10</v>
      </c>
      <c r="G10" s="11">
        <v>14</v>
      </c>
      <c r="H10" s="11">
        <v>13</v>
      </c>
      <c r="I10" s="11">
        <v>10</v>
      </c>
      <c r="J10" s="11">
        <v>10</v>
      </c>
      <c r="K10" s="11">
        <v>10</v>
      </c>
      <c r="L10" s="11">
        <v>9</v>
      </c>
      <c r="M10" s="11">
        <v>3</v>
      </c>
      <c r="N10" s="12"/>
      <c r="O10" s="10">
        <f t="shared" si="0"/>
        <v>114</v>
      </c>
      <c r="P10" s="172" t="s">
        <v>173</v>
      </c>
      <c r="Q10" s="30">
        <f t="shared" si="1"/>
        <v>35</v>
      </c>
      <c r="S10" s="268" t="s">
        <v>183</v>
      </c>
      <c r="T10" s="270">
        <v>70</v>
      </c>
    </row>
    <row r="11" spans="1:20" ht="15.75" customHeight="1">
      <c r="A11" s="14">
        <v>7</v>
      </c>
      <c r="B11" s="8">
        <v>26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2"/>
      <c r="O11" s="10">
        <f t="shared" si="0"/>
        <v>0</v>
      </c>
      <c r="P11" s="172" t="s">
        <v>173</v>
      </c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>
        <v>47</v>
      </c>
      <c r="C12" s="11">
        <v>20</v>
      </c>
      <c r="D12" s="11">
        <v>11</v>
      </c>
      <c r="E12" s="11">
        <v>6</v>
      </c>
      <c r="F12" s="11">
        <v>10</v>
      </c>
      <c r="G12" s="11">
        <v>13</v>
      </c>
      <c r="H12" s="11">
        <v>14</v>
      </c>
      <c r="I12" s="11">
        <v>10</v>
      </c>
      <c r="J12" s="11">
        <v>9</v>
      </c>
      <c r="K12" s="11">
        <v>10</v>
      </c>
      <c r="L12" s="11">
        <v>9</v>
      </c>
      <c r="M12" s="11">
        <v>3</v>
      </c>
      <c r="N12" s="12"/>
      <c r="O12" s="10">
        <f t="shared" si="0"/>
        <v>115</v>
      </c>
      <c r="P12" s="172" t="s">
        <v>173</v>
      </c>
      <c r="Q12" s="30">
        <f t="shared" si="1"/>
        <v>37</v>
      </c>
      <c r="S12" s="268" t="s">
        <v>184</v>
      </c>
      <c r="T12" s="270">
        <v>107</v>
      </c>
    </row>
    <row r="13" spans="1:20" ht="15.75" customHeight="1">
      <c r="A13" s="14">
        <v>9</v>
      </c>
      <c r="B13" s="8">
        <v>72</v>
      </c>
      <c r="C13" s="11">
        <v>15</v>
      </c>
      <c r="D13" s="11">
        <v>9</v>
      </c>
      <c r="E13" s="11">
        <v>6</v>
      </c>
      <c r="F13" s="11">
        <v>9</v>
      </c>
      <c r="G13" s="11">
        <v>11</v>
      </c>
      <c r="H13" s="11">
        <v>15</v>
      </c>
      <c r="I13" s="11">
        <v>10</v>
      </c>
      <c r="J13" s="11">
        <v>9</v>
      </c>
      <c r="K13" s="11">
        <v>10</v>
      </c>
      <c r="L13" s="11">
        <v>6</v>
      </c>
      <c r="M13" s="11">
        <v>1</v>
      </c>
      <c r="N13" s="12"/>
      <c r="O13" s="10">
        <f t="shared" si="0"/>
        <v>101</v>
      </c>
      <c r="P13" s="172" t="s">
        <v>174</v>
      </c>
      <c r="Q13" s="30">
        <f t="shared" si="1"/>
        <v>30</v>
      </c>
      <c r="S13" s="269"/>
      <c r="T13" s="271"/>
    </row>
    <row r="14" spans="1:20" ht="15.75" customHeight="1">
      <c r="A14" s="14">
        <v>10</v>
      </c>
      <c r="B14" s="8">
        <v>42</v>
      </c>
      <c r="C14" s="11">
        <v>16</v>
      </c>
      <c r="D14" s="11">
        <v>9</v>
      </c>
      <c r="E14" s="11">
        <v>7</v>
      </c>
      <c r="F14" s="11">
        <v>8</v>
      </c>
      <c r="G14" s="11">
        <v>14</v>
      </c>
      <c r="H14" s="11">
        <v>13</v>
      </c>
      <c r="I14" s="11">
        <v>9</v>
      </c>
      <c r="J14" s="11">
        <v>9</v>
      </c>
      <c r="K14" s="11">
        <v>9</v>
      </c>
      <c r="L14" s="11">
        <v>9</v>
      </c>
      <c r="M14" s="11">
        <v>1</v>
      </c>
      <c r="N14" s="12"/>
      <c r="O14" s="10">
        <f t="shared" si="0"/>
        <v>104</v>
      </c>
      <c r="P14" s="172" t="s">
        <v>174</v>
      </c>
      <c r="Q14" s="30">
        <f t="shared" si="1"/>
        <v>32</v>
      </c>
      <c r="S14" s="163" t="s">
        <v>185</v>
      </c>
      <c r="T14" s="164">
        <v>1121</v>
      </c>
    </row>
    <row r="15" spans="1:20" ht="15.75" customHeight="1">
      <c r="A15" s="14">
        <v>11</v>
      </c>
      <c r="B15" s="8">
        <v>88</v>
      </c>
      <c r="C15" s="11">
        <v>15</v>
      </c>
      <c r="D15" s="11">
        <v>10</v>
      </c>
      <c r="E15" s="11">
        <v>7</v>
      </c>
      <c r="F15" s="11">
        <v>9</v>
      </c>
      <c r="G15" s="11">
        <v>0</v>
      </c>
      <c r="H15" s="11">
        <v>15</v>
      </c>
      <c r="I15" s="11">
        <v>10</v>
      </c>
      <c r="J15" s="11">
        <v>9</v>
      </c>
      <c r="K15" s="11">
        <v>10</v>
      </c>
      <c r="L15" s="11">
        <v>6</v>
      </c>
      <c r="M15" s="11"/>
      <c r="N15" s="12"/>
      <c r="O15" s="10">
        <f t="shared" si="0"/>
        <v>91</v>
      </c>
      <c r="P15" s="172" t="s">
        <v>175</v>
      </c>
      <c r="Q15" s="30">
        <f t="shared" si="1"/>
        <v>32</v>
      </c>
      <c r="R15" s="175"/>
      <c r="S15" s="268" t="s">
        <v>186</v>
      </c>
      <c r="T15" s="270">
        <v>265</v>
      </c>
    </row>
    <row r="16" spans="1:20" ht="15.75" customHeight="1">
      <c r="A16" s="14">
        <v>12</v>
      </c>
      <c r="B16" s="8">
        <v>22</v>
      </c>
      <c r="C16" s="11">
        <v>16</v>
      </c>
      <c r="D16" s="11">
        <v>9</v>
      </c>
      <c r="E16" s="11">
        <v>9</v>
      </c>
      <c r="F16" s="11">
        <v>9</v>
      </c>
      <c r="G16" s="11">
        <v>0</v>
      </c>
      <c r="H16" s="11">
        <v>14</v>
      </c>
      <c r="I16" s="11">
        <v>9</v>
      </c>
      <c r="J16" s="11">
        <v>9</v>
      </c>
      <c r="K16" s="11">
        <v>13</v>
      </c>
      <c r="L16" s="11">
        <v>8</v>
      </c>
      <c r="M16" s="11"/>
      <c r="N16" s="12"/>
      <c r="O16" s="10">
        <f t="shared" si="0"/>
        <v>96</v>
      </c>
      <c r="P16" s="172" t="s">
        <v>175</v>
      </c>
      <c r="Q16" s="30">
        <f t="shared" si="1"/>
        <v>34</v>
      </c>
      <c r="S16" s="269"/>
      <c r="T16" s="271"/>
    </row>
    <row r="17" spans="1:17" ht="15.75" customHeight="1">
      <c r="A17" s="14">
        <v>13</v>
      </c>
      <c r="B17" s="8">
        <v>125</v>
      </c>
      <c r="C17" s="14">
        <v>14</v>
      </c>
      <c r="D17" s="14">
        <v>0</v>
      </c>
      <c r="E17" s="14">
        <v>0</v>
      </c>
      <c r="F17" s="14">
        <v>9</v>
      </c>
      <c r="G17" s="14">
        <v>0</v>
      </c>
      <c r="H17" s="14">
        <v>11</v>
      </c>
      <c r="I17" s="14">
        <v>9</v>
      </c>
      <c r="J17" s="14">
        <v>9</v>
      </c>
      <c r="K17" s="14">
        <v>11</v>
      </c>
      <c r="L17" s="14">
        <v>6</v>
      </c>
      <c r="M17" s="14"/>
      <c r="N17" s="14"/>
      <c r="O17" s="10">
        <f t="shared" si="0"/>
        <v>69</v>
      </c>
      <c r="P17" s="172" t="s">
        <v>176</v>
      </c>
      <c r="Q17" s="30">
        <f t="shared" si="1"/>
        <v>14</v>
      </c>
    </row>
    <row r="18" spans="1:17" ht="15.75" customHeight="1">
      <c r="A18" s="14">
        <v>14</v>
      </c>
      <c r="B18" s="8">
        <v>128</v>
      </c>
      <c r="C18" s="14">
        <v>0</v>
      </c>
      <c r="D18" s="14">
        <v>9</v>
      </c>
      <c r="E18" s="14">
        <v>0</v>
      </c>
      <c r="F18" s="14">
        <v>8</v>
      </c>
      <c r="G18" s="14">
        <v>0</v>
      </c>
      <c r="H18" s="14">
        <v>10</v>
      </c>
      <c r="I18" s="14">
        <v>9</v>
      </c>
      <c r="J18" s="14">
        <v>9</v>
      </c>
      <c r="K18" s="14">
        <v>10</v>
      </c>
      <c r="L18" s="14">
        <v>6</v>
      </c>
      <c r="M18" s="14"/>
      <c r="N18" s="14"/>
      <c r="O18" s="10">
        <f t="shared" si="0"/>
        <v>61</v>
      </c>
      <c r="P18" s="172" t="s">
        <v>176</v>
      </c>
      <c r="Q18" s="30">
        <f t="shared" si="1"/>
        <v>9</v>
      </c>
    </row>
    <row r="19" spans="1:17" ht="15.75" customHeight="1">
      <c r="A19" s="14">
        <v>15</v>
      </c>
      <c r="B19" s="8">
        <v>109</v>
      </c>
      <c r="C19" s="11">
        <v>14</v>
      </c>
      <c r="D19" s="11">
        <v>9</v>
      </c>
      <c r="E19" s="11">
        <v>6</v>
      </c>
      <c r="F19" s="11">
        <v>8</v>
      </c>
      <c r="G19" s="11">
        <v>9</v>
      </c>
      <c r="H19" s="11">
        <v>12</v>
      </c>
      <c r="I19" s="11">
        <v>9</v>
      </c>
      <c r="J19" s="11">
        <v>10</v>
      </c>
      <c r="K19" s="11">
        <v>10</v>
      </c>
      <c r="L19" s="11">
        <v>8</v>
      </c>
      <c r="M19" s="11"/>
      <c r="N19" s="12"/>
      <c r="O19" s="10">
        <f t="shared" si="0"/>
        <v>95</v>
      </c>
      <c r="P19" s="172" t="s">
        <v>176</v>
      </c>
      <c r="Q19" s="30">
        <f t="shared" si="1"/>
        <v>29</v>
      </c>
    </row>
    <row r="20" spans="1:17" ht="15.75" customHeight="1">
      <c r="A20" s="14">
        <v>16</v>
      </c>
      <c r="B20" s="8">
        <v>112</v>
      </c>
      <c r="C20" s="11">
        <v>13</v>
      </c>
      <c r="D20" s="11">
        <v>0</v>
      </c>
      <c r="E20" s="11">
        <v>7</v>
      </c>
      <c r="F20" s="11">
        <v>8</v>
      </c>
      <c r="G20" s="11">
        <v>0</v>
      </c>
      <c r="H20" s="11">
        <v>11</v>
      </c>
      <c r="I20" s="11">
        <v>9</v>
      </c>
      <c r="J20" s="11">
        <v>9</v>
      </c>
      <c r="K20" s="11">
        <v>11</v>
      </c>
      <c r="L20" s="11">
        <v>6</v>
      </c>
      <c r="M20" s="11"/>
      <c r="N20" s="12"/>
      <c r="O20" s="10">
        <f t="shared" si="0"/>
        <v>74</v>
      </c>
      <c r="P20" s="172" t="s">
        <v>176</v>
      </c>
      <c r="Q20" s="30">
        <f t="shared" si="1"/>
        <v>20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 t="s">
        <v>177</v>
      </c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 t="s">
        <v>177</v>
      </c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 t="s">
        <v>178</v>
      </c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 t="s">
        <v>178</v>
      </c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W44"/>
  <sheetViews>
    <sheetView workbookViewId="0" topLeftCell="A1">
      <selection activeCell="U20" sqref="U2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0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83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4</v>
      </c>
      <c r="Q2" s="161" t="s">
        <v>162</v>
      </c>
      <c r="R2" s="162"/>
      <c r="S2" s="163" t="s">
        <v>163</v>
      </c>
      <c r="T2" s="164">
        <f>MAX(O5:O36)</f>
        <v>109</v>
      </c>
    </row>
    <row r="3" spans="1:20" ht="15.75" customHeight="1">
      <c r="A3" s="257" t="s">
        <v>30</v>
      </c>
      <c r="B3" s="258"/>
      <c r="C3" s="258"/>
      <c r="D3" s="262" t="s">
        <v>92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8</v>
      </c>
      <c r="R3" s="169"/>
      <c r="S3" s="163" t="s">
        <v>167</v>
      </c>
      <c r="T3" s="164">
        <f>MAX(C5:C36)</f>
        <v>21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 t="s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1</v>
      </c>
      <c r="C5" s="11">
        <v>19</v>
      </c>
      <c r="D5" s="11">
        <v>9</v>
      </c>
      <c r="E5" s="11">
        <v>6</v>
      </c>
      <c r="F5" s="11">
        <v>9</v>
      </c>
      <c r="G5" s="11">
        <v>0</v>
      </c>
      <c r="H5" s="11">
        <v>15</v>
      </c>
      <c r="I5" s="11">
        <v>10</v>
      </c>
      <c r="J5" s="11">
        <v>10</v>
      </c>
      <c r="K5" s="11">
        <v>11</v>
      </c>
      <c r="L5" s="11">
        <v>12</v>
      </c>
      <c r="M5" s="11"/>
      <c r="N5" s="12"/>
      <c r="O5" s="10">
        <f aca="true" t="shared" si="0" ref="O5:O24">IF(B5="","",SUM(C5:M5)-(N5))</f>
        <v>101</v>
      </c>
      <c r="P5" s="172" t="s">
        <v>174</v>
      </c>
      <c r="Q5" s="30">
        <f aca="true" t="shared" si="1" ref="Q5:Q44">SUM(C5:E5)</f>
        <v>34</v>
      </c>
      <c r="S5" s="163" t="s">
        <v>141</v>
      </c>
      <c r="T5" s="164">
        <v>65</v>
      </c>
    </row>
    <row r="6" spans="1:20" ht="15.75" customHeight="1">
      <c r="A6" s="14">
        <v>2</v>
      </c>
      <c r="B6" s="8">
        <v>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/>
      <c r="N6" s="12"/>
      <c r="O6" s="10">
        <f t="shared" si="0"/>
        <v>0</v>
      </c>
      <c r="P6" s="172" t="s">
        <v>174</v>
      </c>
      <c r="Q6" s="30">
        <f t="shared" si="1"/>
        <v>0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7</v>
      </c>
      <c r="C7" s="14">
        <v>21</v>
      </c>
      <c r="D7" s="14">
        <v>9</v>
      </c>
      <c r="E7" s="14">
        <v>6</v>
      </c>
      <c r="F7" s="14">
        <v>10</v>
      </c>
      <c r="G7" s="14">
        <v>0</v>
      </c>
      <c r="H7" s="14">
        <v>14</v>
      </c>
      <c r="I7" s="14">
        <v>8</v>
      </c>
      <c r="J7" s="14">
        <v>9</v>
      </c>
      <c r="K7" s="14">
        <v>11</v>
      </c>
      <c r="L7" s="14">
        <v>12</v>
      </c>
      <c r="M7" s="14"/>
      <c r="N7" s="14"/>
      <c r="O7" s="10">
        <f t="shared" si="0"/>
        <v>100</v>
      </c>
      <c r="P7" s="172" t="s">
        <v>175</v>
      </c>
      <c r="Q7" s="30">
        <f t="shared" si="1"/>
        <v>36</v>
      </c>
      <c r="S7" s="163" t="s">
        <v>171</v>
      </c>
      <c r="T7" s="164" t="s">
        <v>89</v>
      </c>
    </row>
    <row r="8" spans="1:20" ht="15.75" customHeight="1">
      <c r="A8" s="14">
        <v>4</v>
      </c>
      <c r="B8" s="8">
        <v>18</v>
      </c>
      <c r="C8" s="11">
        <v>14</v>
      </c>
      <c r="D8" s="11">
        <v>9</v>
      </c>
      <c r="E8" s="11">
        <v>6</v>
      </c>
      <c r="F8" s="11">
        <v>9</v>
      </c>
      <c r="G8" s="11">
        <v>13</v>
      </c>
      <c r="H8" s="11">
        <v>15</v>
      </c>
      <c r="I8" s="11">
        <v>9</v>
      </c>
      <c r="J8" s="11">
        <v>9</v>
      </c>
      <c r="K8" s="11">
        <v>11</v>
      </c>
      <c r="L8" s="11">
        <v>13</v>
      </c>
      <c r="M8" s="11">
        <v>1</v>
      </c>
      <c r="N8" s="12"/>
      <c r="O8" s="10">
        <f t="shared" si="0"/>
        <v>109</v>
      </c>
      <c r="P8" s="172" t="s">
        <v>175</v>
      </c>
      <c r="Q8" s="30">
        <f t="shared" si="1"/>
        <v>29</v>
      </c>
      <c r="S8" s="163" t="s">
        <v>203</v>
      </c>
      <c r="T8" s="164">
        <v>581</v>
      </c>
    </row>
    <row r="9" spans="1:20" ht="15.75" customHeight="1">
      <c r="A9" s="14">
        <v>5</v>
      </c>
      <c r="B9" s="173">
        <v>14</v>
      </c>
      <c r="C9" s="11">
        <v>14</v>
      </c>
      <c r="D9" s="11">
        <v>0</v>
      </c>
      <c r="E9" s="11">
        <v>0</v>
      </c>
      <c r="F9" s="11">
        <v>9</v>
      </c>
      <c r="G9" s="11">
        <v>12</v>
      </c>
      <c r="H9" s="11">
        <v>13</v>
      </c>
      <c r="I9" s="11">
        <v>9</v>
      </c>
      <c r="J9" s="11">
        <v>9</v>
      </c>
      <c r="K9" s="11">
        <v>9</v>
      </c>
      <c r="L9" s="11">
        <v>10</v>
      </c>
      <c r="M9" s="11"/>
      <c r="N9" s="12"/>
      <c r="O9" s="10">
        <f t="shared" si="0"/>
        <v>85</v>
      </c>
      <c r="P9" s="172" t="s">
        <v>177</v>
      </c>
      <c r="Q9" s="30">
        <f t="shared" si="1"/>
        <v>14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>
        <v>13</v>
      </c>
      <c r="C10" s="11">
        <v>16</v>
      </c>
      <c r="D10" s="11">
        <v>9</v>
      </c>
      <c r="E10" s="11">
        <v>6</v>
      </c>
      <c r="F10" s="11">
        <v>9</v>
      </c>
      <c r="G10" s="11">
        <v>14</v>
      </c>
      <c r="H10" s="11">
        <v>14</v>
      </c>
      <c r="I10" s="11">
        <v>9</v>
      </c>
      <c r="J10" s="11">
        <v>10</v>
      </c>
      <c r="K10" s="11">
        <v>11</v>
      </c>
      <c r="L10" s="11">
        <v>7</v>
      </c>
      <c r="M10" s="11">
        <v>1</v>
      </c>
      <c r="N10" s="12"/>
      <c r="O10" s="10">
        <f t="shared" si="0"/>
        <v>106</v>
      </c>
      <c r="P10" s="172" t="s">
        <v>177</v>
      </c>
      <c r="Q10" s="30">
        <f t="shared" si="1"/>
        <v>31</v>
      </c>
      <c r="S10" s="268" t="s">
        <v>183</v>
      </c>
      <c r="T10" s="270">
        <v>60</v>
      </c>
    </row>
    <row r="11" spans="1:20" ht="15.75" customHeight="1">
      <c r="A11" s="14">
        <v>7</v>
      </c>
      <c r="B11" s="8">
        <v>17</v>
      </c>
      <c r="C11" s="11">
        <v>13</v>
      </c>
      <c r="D11" s="11">
        <v>9</v>
      </c>
      <c r="E11" s="11">
        <v>6</v>
      </c>
      <c r="F11" s="11">
        <v>10</v>
      </c>
      <c r="G11" s="11">
        <v>0</v>
      </c>
      <c r="H11" s="11">
        <v>15</v>
      </c>
      <c r="I11" s="11">
        <v>9</v>
      </c>
      <c r="J11" s="11">
        <v>9</v>
      </c>
      <c r="K11" s="11">
        <v>9</v>
      </c>
      <c r="L11" s="11">
        <v>11</v>
      </c>
      <c r="M11" s="11"/>
      <c r="N11" s="12"/>
      <c r="O11" s="10">
        <f t="shared" si="0"/>
        <v>91</v>
      </c>
      <c r="P11" s="172" t="s">
        <v>178</v>
      </c>
      <c r="Q11" s="30">
        <f t="shared" si="1"/>
        <v>28</v>
      </c>
      <c r="S11" s="269"/>
      <c r="T11" s="271"/>
    </row>
    <row r="12" spans="1:20" ht="15.75" customHeight="1">
      <c r="A12" s="14">
        <v>8</v>
      </c>
      <c r="B12" s="173">
        <v>15</v>
      </c>
      <c r="C12" s="11">
        <v>14</v>
      </c>
      <c r="D12" s="11">
        <v>0</v>
      </c>
      <c r="E12" s="11">
        <v>6</v>
      </c>
      <c r="F12" s="11">
        <v>9</v>
      </c>
      <c r="G12" s="11">
        <v>10</v>
      </c>
      <c r="H12" s="11">
        <v>14</v>
      </c>
      <c r="I12" s="11">
        <v>9</v>
      </c>
      <c r="J12" s="11">
        <v>10</v>
      </c>
      <c r="K12" s="11">
        <v>9</v>
      </c>
      <c r="L12" s="11">
        <v>9</v>
      </c>
      <c r="M12" s="11"/>
      <c r="N12" s="12"/>
      <c r="O12" s="10">
        <f t="shared" si="0"/>
        <v>90</v>
      </c>
      <c r="P12" s="172" t="s">
        <v>178</v>
      </c>
      <c r="Q12" s="30">
        <f t="shared" si="1"/>
        <v>20</v>
      </c>
      <c r="S12" s="268" t="s">
        <v>184</v>
      </c>
      <c r="T12" s="270">
        <v>105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 t="s">
        <v>174</v>
      </c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 t="s">
        <v>174</v>
      </c>
      <c r="Q14" s="30">
        <f t="shared" si="1"/>
        <v>0</v>
      </c>
      <c r="S14" s="163" t="s">
        <v>185</v>
      </c>
      <c r="T14" s="164">
        <f>SUM(O5:O12)</f>
        <v>682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 t="s">
        <v>175</v>
      </c>
      <c r="Q15" s="30">
        <f t="shared" si="1"/>
        <v>0</v>
      </c>
      <c r="R15" s="175"/>
      <c r="S15" s="268" t="s">
        <v>186</v>
      </c>
      <c r="T15" s="270">
        <v>192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 t="s">
        <v>175</v>
      </c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 t="s">
        <v>176</v>
      </c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 t="s">
        <v>176</v>
      </c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 t="s">
        <v>176</v>
      </c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 t="s">
        <v>176</v>
      </c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 t="s">
        <v>177</v>
      </c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 t="s">
        <v>177</v>
      </c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 t="s">
        <v>178</v>
      </c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 t="s">
        <v>178</v>
      </c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W44"/>
  <sheetViews>
    <sheetView workbookViewId="0" topLeftCell="A1">
      <selection activeCell="V16" sqref="V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0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94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2</v>
      </c>
      <c r="Q2" s="161" t="s">
        <v>162</v>
      </c>
      <c r="R2" s="162"/>
      <c r="S2" s="163" t="s">
        <v>163</v>
      </c>
      <c r="T2" s="164">
        <f>MAX(O5:O36)</f>
        <v>101</v>
      </c>
    </row>
    <row r="3" spans="1:20" ht="15.75" customHeight="1">
      <c r="A3" s="257" t="s">
        <v>30</v>
      </c>
      <c r="B3" s="258"/>
      <c r="C3" s="258"/>
      <c r="D3" s="262" t="s">
        <v>95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2</v>
      </c>
      <c r="Q3" s="168">
        <f>SUM((P1*4)+(P2*2)+P3)</f>
        <v>6</v>
      </c>
      <c r="R3" s="169"/>
      <c r="S3" s="163" t="s">
        <v>167</v>
      </c>
      <c r="T3" s="164">
        <f>MAX(C5:C36)</f>
        <v>15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 t="s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11</v>
      </c>
      <c r="C5" s="11">
        <v>12</v>
      </c>
      <c r="D5" s="11">
        <v>9</v>
      </c>
      <c r="E5" s="11">
        <v>6</v>
      </c>
      <c r="F5" s="11">
        <v>9</v>
      </c>
      <c r="G5" s="11">
        <v>13</v>
      </c>
      <c r="H5" s="11">
        <v>14</v>
      </c>
      <c r="I5" s="11">
        <v>10</v>
      </c>
      <c r="J5" s="11">
        <v>11</v>
      </c>
      <c r="K5" s="11">
        <v>9</v>
      </c>
      <c r="L5" s="11">
        <v>8</v>
      </c>
      <c r="M5" s="11"/>
      <c r="N5" s="12"/>
      <c r="O5" s="10">
        <f aca="true" t="shared" si="0" ref="O5:O24">IF(B5="","",SUM(C5:M5)-(N5))</f>
        <v>101</v>
      </c>
      <c r="P5" s="172" t="s">
        <v>174</v>
      </c>
      <c r="Q5" s="30">
        <f aca="true" t="shared" si="1" ref="Q5:Q44">SUM(C5:E5)</f>
        <v>27</v>
      </c>
      <c r="S5" s="163" t="s">
        <v>141</v>
      </c>
      <c r="T5" s="164">
        <v>27</v>
      </c>
    </row>
    <row r="6" spans="1:20" ht="15.75" customHeight="1">
      <c r="A6" s="14">
        <v>2</v>
      </c>
      <c r="B6" s="8">
        <v>22</v>
      </c>
      <c r="C6" s="11">
        <v>12</v>
      </c>
      <c r="D6" s="11">
        <v>9</v>
      </c>
      <c r="E6" s="11">
        <v>6</v>
      </c>
      <c r="F6" s="11">
        <v>9</v>
      </c>
      <c r="G6" s="11">
        <v>11</v>
      </c>
      <c r="H6" s="11">
        <v>15</v>
      </c>
      <c r="I6" s="11">
        <v>9</v>
      </c>
      <c r="J6" s="11">
        <v>10</v>
      </c>
      <c r="K6" s="11">
        <v>10</v>
      </c>
      <c r="L6" s="11">
        <v>10</v>
      </c>
      <c r="M6" s="11"/>
      <c r="N6" s="12"/>
      <c r="O6" s="10">
        <f t="shared" si="0"/>
        <v>101</v>
      </c>
      <c r="P6" s="172" t="s">
        <v>174</v>
      </c>
      <c r="Q6" s="30">
        <f t="shared" si="1"/>
        <v>27</v>
      </c>
      <c r="S6" s="163" t="s">
        <v>181</v>
      </c>
      <c r="T6" s="164"/>
    </row>
    <row r="7" spans="1:20" ht="15.75" customHeight="1">
      <c r="A7" s="14">
        <v>3</v>
      </c>
      <c r="B7" s="8">
        <v>23</v>
      </c>
      <c r="C7" s="14">
        <v>15</v>
      </c>
      <c r="D7" s="14">
        <v>0</v>
      </c>
      <c r="E7" s="14">
        <v>7</v>
      </c>
      <c r="F7" s="14">
        <v>9</v>
      </c>
      <c r="G7" s="14">
        <v>11</v>
      </c>
      <c r="H7" s="14">
        <v>15</v>
      </c>
      <c r="I7" s="14">
        <v>9</v>
      </c>
      <c r="J7" s="14">
        <v>9</v>
      </c>
      <c r="K7" s="14">
        <v>9</v>
      </c>
      <c r="L7" s="14">
        <v>9</v>
      </c>
      <c r="M7" s="14"/>
      <c r="N7" s="14"/>
      <c r="O7" s="10">
        <f t="shared" si="0"/>
        <v>93</v>
      </c>
      <c r="P7" s="172" t="s">
        <v>175</v>
      </c>
      <c r="Q7" s="30">
        <f t="shared" si="1"/>
        <v>22</v>
      </c>
      <c r="S7" s="163" t="s">
        <v>171</v>
      </c>
      <c r="T7" s="164" t="s">
        <v>89</v>
      </c>
    </row>
    <row r="8" spans="1:20" ht="15.75" customHeight="1">
      <c r="A8" s="14">
        <v>4</v>
      </c>
      <c r="B8" s="8">
        <v>12</v>
      </c>
      <c r="C8" s="11">
        <v>15</v>
      </c>
      <c r="D8" s="11">
        <v>0</v>
      </c>
      <c r="E8" s="11">
        <v>6</v>
      </c>
      <c r="F8" s="11">
        <v>9</v>
      </c>
      <c r="G8" s="11">
        <v>14</v>
      </c>
      <c r="H8" s="11">
        <v>13</v>
      </c>
      <c r="I8" s="11">
        <v>8</v>
      </c>
      <c r="J8" s="11">
        <v>10</v>
      </c>
      <c r="K8" s="11">
        <v>11</v>
      </c>
      <c r="L8" s="11">
        <v>10</v>
      </c>
      <c r="M8" s="11"/>
      <c r="N8" s="12"/>
      <c r="O8" s="10">
        <f t="shared" si="0"/>
        <v>96</v>
      </c>
      <c r="P8" s="172" t="s">
        <v>175</v>
      </c>
      <c r="Q8" s="30">
        <f t="shared" si="1"/>
        <v>21</v>
      </c>
      <c r="S8" s="163" t="s">
        <v>203</v>
      </c>
      <c r="T8" s="164">
        <v>391</v>
      </c>
    </row>
    <row r="9" spans="1:20" ht="15.75" customHeight="1">
      <c r="A9" s="14">
        <v>5</v>
      </c>
      <c r="B9" s="173" t="s">
        <v>67</v>
      </c>
      <c r="C9" s="11">
        <v>0</v>
      </c>
      <c r="D9" s="11">
        <v>0</v>
      </c>
      <c r="E9" s="11">
        <v>6</v>
      </c>
      <c r="F9" s="11">
        <v>9</v>
      </c>
      <c r="G9" s="11">
        <v>11</v>
      </c>
      <c r="H9" s="11">
        <v>12</v>
      </c>
      <c r="I9" s="11">
        <v>9</v>
      </c>
      <c r="J9" s="11">
        <v>9</v>
      </c>
      <c r="K9" s="11">
        <v>9</v>
      </c>
      <c r="L9" s="11">
        <v>11</v>
      </c>
      <c r="M9" s="11"/>
      <c r="N9" s="12"/>
      <c r="O9" s="10">
        <f t="shared" si="0"/>
        <v>76</v>
      </c>
      <c r="P9" s="172" t="s">
        <v>170</v>
      </c>
      <c r="Q9" s="30">
        <f t="shared" si="1"/>
        <v>6</v>
      </c>
      <c r="S9" s="163" t="s">
        <v>172</v>
      </c>
      <c r="T9" s="164"/>
    </row>
    <row r="10" spans="1:20" ht="15.75" customHeight="1">
      <c r="A10" s="14">
        <v>6</v>
      </c>
      <c r="B10" s="173" t="s">
        <v>71</v>
      </c>
      <c r="C10" s="11">
        <v>12</v>
      </c>
      <c r="D10" s="11">
        <v>0</v>
      </c>
      <c r="E10" s="11">
        <v>0</v>
      </c>
      <c r="F10" s="11">
        <v>9</v>
      </c>
      <c r="G10" s="11">
        <v>10</v>
      </c>
      <c r="H10" s="11">
        <v>12</v>
      </c>
      <c r="I10" s="11">
        <v>9</v>
      </c>
      <c r="J10" s="11">
        <v>8</v>
      </c>
      <c r="K10" s="11">
        <v>9</v>
      </c>
      <c r="L10" s="11">
        <v>6</v>
      </c>
      <c r="M10" s="11"/>
      <c r="N10" s="12"/>
      <c r="O10" s="10">
        <f t="shared" si="0"/>
        <v>75</v>
      </c>
      <c r="P10" s="172" t="s">
        <v>170</v>
      </c>
      <c r="Q10" s="30">
        <f t="shared" si="1"/>
        <v>12</v>
      </c>
      <c r="S10" s="268" t="s">
        <v>183</v>
      </c>
      <c r="T10" s="270">
        <v>43</v>
      </c>
    </row>
    <row r="11" spans="1:20" ht="15.75" customHeight="1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72"/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72"/>
      <c r="Q12" s="30">
        <f t="shared" si="1"/>
        <v>0</v>
      </c>
      <c r="S12" s="268" t="s">
        <v>184</v>
      </c>
      <c r="T12" s="270">
        <v>106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542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115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W44"/>
  <sheetViews>
    <sheetView workbookViewId="0" topLeftCell="A1">
      <selection activeCell="S20" sqref="S2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0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51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2</v>
      </c>
      <c r="Q2" s="161" t="s">
        <v>162</v>
      </c>
      <c r="R2" s="162"/>
      <c r="S2" s="163" t="s">
        <v>163</v>
      </c>
      <c r="T2" s="164">
        <f>MAX(O5:O36)</f>
        <v>83</v>
      </c>
    </row>
    <row r="3" spans="1:20" ht="15.75" customHeight="1">
      <c r="A3" s="257" t="s">
        <v>30</v>
      </c>
      <c r="B3" s="258"/>
      <c r="C3" s="258"/>
      <c r="D3" s="262" t="s">
        <v>129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8</v>
      </c>
      <c r="Q3" s="168">
        <f>SUM((P1*4)+(P2*2)+P3)</f>
        <v>12</v>
      </c>
      <c r="R3" s="169"/>
      <c r="S3" s="163" t="s">
        <v>167</v>
      </c>
      <c r="T3" s="164">
        <f>MAX(C5:C36)</f>
        <v>12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 t="s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106</v>
      </c>
      <c r="C5" s="11">
        <v>0</v>
      </c>
      <c r="D5" s="11">
        <v>9</v>
      </c>
      <c r="E5" s="11">
        <v>6</v>
      </c>
      <c r="F5" s="11">
        <v>8</v>
      </c>
      <c r="G5" s="11">
        <v>0</v>
      </c>
      <c r="H5" s="11">
        <v>11</v>
      </c>
      <c r="I5" s="11">
        <v>9</v>
      </c>
      <c r="J5" s="11">
        <v>9</v>
      </c>
      <c r="K5" s="11">
        <v>9</v>
      </c>
      <c r="L5" s="11">
        <v>6</v>
      </c>
      <c r="M5" s="11"/>
      <c r="N5" s="12"/>
      <c r="O5" s="10">
        <f aca="true" t="shared" si="0" ref="O5:O24">IF(B5="","",SUM(C5:M5)-(N5))</f>
        <v>67</v>
      </c>
      <c r="P5" s="172" t="s">
        <v>170</v>
      </c>
      <c r="Q5" s="30">
        <f aca="true" t="shared" si="1" ref="Q5:Q44">SUM(C5:E5)</f>
        <v>15</v>
      </c>
      <c r="S5" s="163" t="s">
        <v>141</v>
      </c>
      <c r="T5" s="164">
        <v>26</v>
      </c>
    </row>
    <row r="6" spans="1:20" ht="15.75" customHeight="1">
      <c r="A6" s="14">
        <v>2</v>
      </c>
      <c r="B6" s="8" t="s">
        <v>52</v>
      </c>
      <c r="C6" s="11">
        <v>0</v>
      </c>
      <c r="D6" s="11">
        <v>0</v>
      </c>
      <c r="E6" s="11">
        <v>6</v>
      </c>
      <c r="F6" s="11">
        <v>9</v>
      </c>
      <c r="G6" s="11">
        <v>9</v>
      </c>
      <c r="H6" s="11">
        <v>11</v>
      </c>
      <c r="I6" s="11">
        <v>9</v>
      </c>
      <c r="J6" s="11">
        <v>9</v>
      </c>
      <c r="K6" s="11">
        <v>9</v>
      </c>
      <c r="L6" s="11">
        <v>8</v>
      </c>
      <c r="M6" s="11"/>
      <c r="N6" s="12"/>
      <c r="O6" s="10">
        <f t="shared" si="0"/>
        <v>70</v>
      </c>
      <c r="P6" s="172" t="s">
        <v>170</v>
      </c>
      <c r="Q6" s="30">
        <f t="shared" si="1"/>
        <v>6</v>
      </c>
      <c r="S6" s="163" t="s">
        <v>181</v>
      </c>
      <c r="T6" s="164">
        <v>17</v>
      </c>
    </row>
    <row r="7" spans="1:20" ht="15.75" customHeight="1">
      <c r="A7" s="14">
        <v>3</v>
      </c>
      <c r="B7" s="8" t="s">
        <v>79</v>
      </c>
      <c r="C7" s="14">
        <v>0</v>
      </c>
      <c r="D7" s="14">
        <v>0</v>
      </c>
      <c r="E7" s="14">
        <v>6</v>
      </c>
      <c r="F7" s="14">
        <v>9</v>
      </c>
      <c r="G7" s="14">
        <v>0</v>
      </c>
      <c r="H7" s="14">
        <v>11</v>
      </c>
      <c r="I7" s="14">
        <v>9</v>
      </c>
      <c r="J7" s="14">
        <v>9</v>
      </c>
      <c r="K7" s="14">
        <v>9</v>
      </c>
      <c r="L7" s="14">
        <v>8</v>
      </c>
      <c r="M7" s="14"/>
      <c r="N7" s="14"/>
      <c r="O7" s="10">
        <f t="shared" si="0"/>
        <v>61</v>
      </c>
      <c r="P7" s="172" t="s">
        <v>170</v>
      </c>
      <c r="Q7" s="30">
        <f t="shared" si="1"/>
        <v>6</v>
      </c>
      <c r="S7" s="163" t="s">
        <v>171</v>
      </c>
      <c r="T7" s="164" t="s">
        <v>89</v>
      </c>
    </row>
    <row r="8" spans="1:20" ht="15.75" customHeight="1">
      <c r="A8" s="14">
        <v>4</v>
      </c>
      <c r="B8" s="8" t="s">
        <v>123</v>
      </c>
      <c r="C8" s="11">
        <v>0</v>
      </c>
      <c r="D8" s="11">
        <v>0</v>
      </c>
      <c r="E8" s="11">
        <v>0</v>
      </c>
      <c r="F8" s="11">
        <v>8</v>
      </c>
      <c r="G8" s="11">
        <v>9</v>
      </c>
      <c r="H8" s="11">
        <v>11</v>
      </c>
      <c r="I8" s="11">
        <v>9</v>
      </c>
      <c r="J8" s="11">
        <v>9</v>
      </c>
      <c r="K8" s="11">
        <v>9</v>
      </c>
      <c r="L8" s="11">
        <v>9</v>
      </c>
      <c r="M8" s="11"/>
      <c r="N8" s="12"/>
      <c r="O8" s="10">
        <f t="shared" si="0"/>
        <v>64</v>
      </c>
      <c r="P8" s="172" t="s">
        <v>170</v>
      </c>
      <c r="Q8" s="30">
        <f t="shared" si="1"/>
        <v>0</v>
      </c>
      <c r="S8" s="163" t="s">
        <v>203</v>
      </c>
      <c r="T8" s="164">
        <v>322</v>
      </c>
    </row>
    <row r="9" spans="1:20" ht="15.75" customHeight="1">
      <c r="A9" s="14">
        <v>5</v>
      </c>
      <c r="B9" s="173" t="s">
        <v>63</v>
      </c>
      <c r="C9" s="11">
        <v>0</v>
      </c>
      <c r="D9" s="11">
        <v>9</v>
      </c>
      <c r="E9" s="11">
        <v>8</v>
      </c>
      <c r="F9" s="11">
        <v>9</v>
      </c>
      <c r="G9" s="11">
        <v>0</v>
      </c>
      <c r="H9" s="11">
        <v>11</v>
      </c>
      <c r="I9" s="11">
        <v>8</v>
      </c>
      <c r="J9" s="11">
        <v>9</v>
      </c>
      <c r="K9" s="11">
        <v>8</v>
      </c>
      <c r="L9" s="11">
        <v>7</v>
      </c>
      <c r="M9" s="11"/>
      <c r="N9" s="12"/>
      <c r="O9" s="10">
        <f t="shared" si="0"/>
        <v>69</v>
      </c>
      <c r="P9" s="172" t="s">
        <v>170</v>
      </c>
      <c r="Q9" s="30">
        <f t="shared" si="1"/>
        <v>17</v>
      </c>
      <c r="S9" s="163" t="s">
        <v>172</v>
      </c>
      <c r="T9" s="164">
        <v>393</v>
      </c>
    </row>
    <row r="10" spans="1:20" ht="15.75" customHeight="1">
      <c r="A10" s="14">
        <v>6</v>
      </c>
      <c r="B10" s="173" t="s">
        <v>61</v>
      </c>
      <c r="C10" s="11">
        <v>0</v>
      </c>
      <c r="D10" s="11">
        <v>0</v>
      </c>
      <c r="E10" s="11">
        <v>6</v>
      </c>
      <c r="F10" s="11">
        <v>9</v>
      </c>
      <c r="G10" s="11">
        <v>0</v>
      </c>
      <c r="H10" s="11">
        <v>12</v>
      </c>
      <c r="I10" s="11">
        <v>9</v>
      </c>
      <c r="J10" s="11">
        <v>9</v>
      </c>
      <c r="K10" s="11">
        <v>9</v>
      </c>
      <c r="L10" s="11">
        <v>8</v>
      </c>
      <c r="M10" s="11"/>
      <c r="N10" s="12"/>
      <c r="O10" s="10">
        <f t="shared" si="0"/>
        <v>62</v>
      </c>
      <c r="P10" s="172" t="s">
        <v>170</v>
      </c>
      <c r="Q10" s="30">
        <f t="shared" si="1"/>
        <v>6</v>
      </c>
      <c r="S10" s="268" t="s">
        <v>183</v>
      </c>
      <c r="T10" s="270">
        <v>64</v>
      </c>
    </row>
    <row r="11" spans="1:20" ht="15.75" customHeight="1">
      <c r="A11" s="14">
        <v>7</v>
      </c>
      <c r="B11" s="8" t="s">
        <v>130</v>
      </c>
      <c r="C11" s="11">
        <v>0</v>
      </c>
      <c r="D11" s="11">
        <v>9</v>
      </c>
      <c r="E11" s="11">
        <v>6</v>
      </c>
      <c r="F11" s="11">
        <v>9</v>
      </c>
      <c r="G11" s="11">
        <v>0</v>
      </c>
      <c r="H11" s="11">
        <v>13</v>
      </c>
      <c r="I11" s="11">
        <v>9</v>
      </c>
      <c r="J11" s="11">
        <v>8</v>
      </c>
      <c r="K11" s="11">
        <v>9</v>
      </c>
      <c r="L11" s="11">
        <v>8</v>
      </c>
      <c r="M11" s="11"/>
      <c r="N11" s="12"/>
      <c r="O11" s="10">
        <f t="shared" si="0"/>
        <v>71</v>
      </c>
      <c r="P11" s="172" t="s">
        <v>170</v>
      </c>
      <c r="Q11" s="30">
        <f t="shared" si="1"/>
        <v>15</v>
      </c>
      <c r="S11" s="269"/>
      <c r="T11" s="271"/>
    </row>
    <row r="12" spans="1:20" ht="15.75" customHeight="1">
      <c r="A12" s="14">
        <v>8</v>
      </c>
      <c r="B12" s="173" t="s">
        <v>55</v>
      </c>
      <c r="C12" s="11">
        <v>0</v>
      </c>
      <c r="D12" s="11">
        <v>9</v>
      </c>
      <c r="E12" s="11">
        <v>6</v>
      </c>
      <c r="F12" s="11">
        <v>9</v>
      </c>
      <c r="G12" s="11">
        <v>0</v>
      </c>
      <c r="H12" s="11">
        <v>12</v>
      </c>
      <c r="I12" s="11">
        <v>9</v>
      </c>
      <c r="J12" s="11">
        <v>8</v>
      </c>
      <c r="K12" s="11">
        <v>9</v>
      </c>
      <c r="L12" s="11">
        <v>8</v>
      </c>
      <c r="M12" s="11"/>
      <c r="N12" s="12"/>
      <c r="O12" s="10">
        <f t="shared" si="0"/>
        <v>70</v>
      </c>
      <c r="P12" s="172" t="s">
        <v>170</v>
      </c>
      <c r="Q12" s="30">
        <f t="shared" si="1"/>
        <v>15</v>
      </c>
      <c r="S12" s="268" t="s">
        <v>184</v>
      </c>
      <c r="T12" s="270">
        <v>81</v>
      </c>
    </row>
    <row r="13" spans="1:20" ht="15.75" customHeight="1">
      <c r="A13" s="14">
        <v>9</v>
      </c>
      <c r="B13" s="8">
        <v>34</v>
      </c>
      <c r="C13" s="11">
        <v>0</v>
      </c>
      <c r="D13" s="11">
        <v>9</v>
      </c>
      <c r="E13" s="11">
        <v>6</v>
      </c>
      <c r="F13" s="11">
        <v>9</v>
      </c>
      <c r="G13" s="11">
        <v>0</v>
      </c>
      <c r="H13" s="11">
        <v>15</v>
      </c>
      <c r="I13" s="11">
        <v>11</v>
      </c>
      <c r="J13" s="11">
        <v>10</v>
      </c>
      <c r="K13" s="11">
        <v>9</v>
      </c>
      <c r="L13" s="11">
        <v>9</v>
      </c>
      <c r="M13" s="11"/>
      <c r="N13" s="12"/>
      <c r="O13" s="10">
        <f t="shared" si="0"/>
        <v>78</v>
      </c>
      <c r="P13" s="172" t="s">
        <v>174</v>
      </c>
      <c r="Q13" s="30">
        <f t="shared" si="1"/>
        <v>15</v>
      </c>
      <c r="S13" s="269"/>
      <c r="T13" s="271"/>
    </row>
    <row r="14" spans="1:20" ht="15.75" customHeight="1">
      <c r="A14" s="14">
        <v>10</v>
      </c>
      <c r="B14" s="8">
        <v>35</v>
      </c>
      <c r="C14" s="11">
        <v>0</v>
      </c>
      <c r="D14" s="11">
        <v>10</v>
      </c>
      <c r="E14" s="11">
        <v>0</v>
      </c>
      <c r="F14" s="11">
        <v>8</v>
      </c>
      <c r="G14" s="11">
        <v>12</v>
      </c>
      <c r="H14" s="11">
        <v>14</v>
      </c>
      <c r="I14" s="11">
        <v>10</v>
      </c>
      <c r="J14" s="11">
        <v>9</v>
      </c>
      <c r="K14" s="11">
        <v>11</v>
      </c>
      <c r="L14" s="11">
        <v>9</v>
      </c>
      <c r="M14" s="11"/>
      <c r="N14" s="12"/>
      <c r="O14" s="10">
        <f t="shared" si="0"/>
        <v>83</v>
      </c>
      <c r="P14" s="172" t="s">
        <v>174</v>
      </c>
      <c r="Q14" s="30">
        <f t="shared" si="1"/>
        <v>10</v>
      </c>
      <c r="S14" s="163" t="s">
        <v>185</v>
      </c>
      <c r="T14" s="164">
        <v>856</v>
      </c>
    </row>
    <row r="15" spans="1:20" ht="15.75" customHeight="1">
      <c r="A15" s="14">
        <v>11</v>
      </c>
      <c r="B15" s="8">
        <v>118</v>
      </c>
      <c r="C15" s="11">
        <v>0</v>
      </c>
      <c r="D15" s="11">
        <v>11</v>
      </c>
      <c r="E15" s="11">
        <v>6</v>
      </c>
      <c r="F15" s="11">
        <v>9</v>
      </c>
      <c r="G15" s="11">
        <v>0</v>
      </c>
      <c r="H15" s="11">
        <v>15</v>
      </c>
      <c r="I15" s="11">
        <v>9</v>
      </c>
      <c r="J15" s="11">
        <v>10</v>
      </c>
      <c r="K15" s="11">
        <v>11</v>
      </c>
      <c r="L15" s="11">
        <v>8</v>
      </c>
      <c r="M15" s="11"/>
      <c r="N15" s="12"/>
      <c r="O15" s="10">
        <f t="shared" si="0"/>
        <v>79</v>
      </c>
      <c r="P15" s="172" t="s">
        <v>175</v>
      </c>
      <c r="Q15" s="30">
        <f t="shared" si="1"/>
        <v>17</v>
      </c>
      <c r="R15" s="175"/>
      <c r="S15" s="268" t="s">
        <v>186</v>
      </c>
      <c r="T15" s="270">
        <v>125</v>
      </c>
    </row>
    <row r="16" spans="1:20" ht="15.75" customHeight="1">
      <c r="A16" s="14">
        <v>12</v>
      </c>
      <c r="B16" s="8">
        <v>119</v>
      </c>
      <c r="C16" s="11">
        <v>12</v>
      </c>
      <c r="D16" s="11">
        <v>9</v>
      </c>
      <c r="E16" s="11">
        <v>0</v>
      </c>
      <c r="F16" s="11">
        <v>9</v>
      </c>
      <c r="G16" s="11">
        <v>0</v>
      </c>
      <c r="H16" s="11">
        <v>15</v>
      </c>
      <c r="I16" s="11">
        <v>9</v>
      </c>
      <c r="J16" s="11">
        <v>11</v>
      </c>
      <c r="K16" s="11">
        <v>10</v>
      </c>
      <c r="L16" s="11">
        <v>7</v>
      </c>
      <c r="M16" s="11"/>
      <c r="N16" s="12"/>
      <c r="O16" s="10">
        <f t="shared" si="0"/>
        <v>82</v>
      </c>
      <c r="P16" s="172" t="s">
        <v>175</v>
      </c>
      <c r="Q16" s="30">
        <f t="shared" si="1"/>
        <v>21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K30"/>
  <sheetViews>
    <sheetView tabSelected="1" zoomScale="60" zoomScaleNormal="60" workbookViewId="0" topLeftCell="A1">
      <pane ySplit="1" topLeftCell="A11" activePane="bottomLeft" state="frozen"/>
      <selection pane="bottomLeft" activeCell="A5" sqref="A5:XFD5"/>
    </sheetView>
  </sheetViews>
  <sheetFormatPr defaultColWidth="9.140625" defaultRowHeight="12.75"/>
  <cols>
    <col min="1" max="1" width="9.140625" style="140" customWidth="1"/>
    <col min="2" max="2" width="82.140625" style="140" bestFit="1" customWidth="1"/>
    <col min="3" max="3" width="23.421875" style="141" customWidth="1"/>
    <col min="4" max="4" width="76.7109375" style="142" bestFit="1" customWidth="1"/>
    <col min="5" max="16384" width="9.140625" style="140" customWidth="1"/>
  </cols>
  <sheetData>
    <row r="1" spans="2:4" ht="30">
      <c r="B1" s="199" t="s">
        <v>47</v>
      </c>
      <c r="C1" s="199"/>
      <c r="D1" s="199"/>
    </row>
    <row r="2" ht="15.75" customHeight="1"/>
    <row r="3" spans="3:4" s="143" customFormat="1" ht="24" customHeight="1" thickBot="1">
      <c r="C3" s="144" t="s">
        <v>36</v>
      </c>
      <c r="D3" s="181" t="s">
        <v>35</v>
      </c>
    </row>
    <row r="4" spans="2:12" s="147" customFormat="1" ht="25.2" thickBot="1">
      <c r="B4" s="145" t="s">
        <v>48</v>
      </c>
      <c r="C4" s="146">
        <v>115</v>
      </c>
      <c r="D4" s="186" t="s">
        <v>78</v>
      </c>
      <c r="G4" s="200" t="s">
        <v>153</v>
      </c>
      <c r="H4" s="201"/>
      <c r="I4" s="201"/>
      <c r="J4" s="201"/>
      <c r="K4" s="201"/>
      <c r="L4" s="202"/>
    </row>
    <row r="5" spans="3:12" s="147" customFormat="1" ht="25.95" customHeight="1" thickBot="1">
      <c r="C5" s="148"/>
      <c r="D5" s="183"/>
      <c r="G5" s="203"/>
      <c r="H5" s="204"/>
      <c r="I5" s="204"/>
      <c r="J5" s="204"/>
      <c r="K5" s="204"/>
      <c r="L5" s="205"/>
    </row>
    <row r="6" spans="2:12" s="147" customFormat="1" ht="25.2" thickBot="1">
      <c r="B6" s="149" t="s">
        <v>84</v>
      </c>
      <c r="C6" s="150">
        <v>21</v>
      </c>
      <c r="D6" s="187" t="s">
        <v>83</v>
      </c>
      <c r="G6" s="203"/>
      <c r="H6" s="204"/>
      <c r="I6" s="204"/>
      <c r="J6" s="204"/>
      <c r="K6" s="204"/>
      <c r="L6" s="205"/>
    </row>
    <row r="7" spans="2:12" s="147" customFormat="1" ht="25.95" customHeight="1" thickBot="1">
      <c r="B7" s="151"/>
      <c r="C7" s="152"/>
      <c r="D7" s="184"/>
      <c r="G7" s="206">
        <v>277</v>
      </c>
      <c r="H7" s="207"/>
      <c r="I7" s="211" t="s">
        <v>60</v>
      </c>
      <c r="J7" s="212"/>
      <c r="K7" s="212"/>
      <c r="L7" s="213"/>
    </row>
    <row r="8" spans="2:12" s="147" customFormat="1" ht="25.2" thickBot="1">
      <c r="B8" s="145" t="s">
        <v>140</v>
      </c>
      <c r="C8" s="146">
        <v>128</v>
      </c>
      <c r="D8" s="186" t="s">
        <v>90</v>
      </c>
      <c r="G8" s="208"/>
      <c r="H8" s="207"/>
      <c r="I8" s="214"/>
      <c r="J8" s="212"/>
      <c r="K8" s="212"/>
      <c r="L8" s="213"/>
    </row>
    <row r="9" spans="2:12" s="147" customFormat="1" ht="25.95" customHeight="1" thickBot="1">
      <c r="B9" s="151"/>
      <c r="C9" s="152"/>
      <c r="D9" s="184"/>
      <c r="G9" s="208"/>
      <c r="H9" s="207"/>
      <c r="I9" s="214"/>
      <c r="J9" s="212"/>
      <c r="K9" s="212"/>
      <c r="L9" s="213"/>
    </row>
    <row r="10" spans="2:12" s="147" customFormat="1" ht="25.2" thickBot="1">
      <c r="B10" s="149" t="s">
        <v>141</v>
      </c>
      <c r="C10" s="150">
        <v>66</v>
      </c>
      <c r="D10" s="187" t="s">
        <v>78</v>
      </c>
      <c r="G10" s="209"/>
      <c r="H10" s="210"/>
      <c r="I10" s="215"/>
      <c r="J10" s="216"/>
      <c r="K10" s="216"/>
      <c r="L10" s="217"/>
    </row>
    <row r="11" spans="2:4" s="147" customFormat="1" ht="25.95" customHeight="1" thickBot="1">
      <c r="B11" s="151"/>
      <c r="C11" s="152"/>
      <c r="D11" s="184"/>
    </row>
    <row r="12" spans="2:4" s="147" customFormat="1" ht="25.2" thickBot="1">
      <c r="B12" s="145" t="s">
        <v>142</v>
      </c>
      <c r="C12" s="146">
        <v>38</v>
      </c>
      <c r="D12" s="186" t="s">
        <v>60</v>
      </c>
    </row>
    <row r="13" spans="2:4" s="147" customFormat="1" ht="25.95" customHeight="1" thickBot="1">
      <c r="B13" s="151"/>
      <c r="C13" s="152"/>
      <c r="D13" s="184"/>
    </row>
    <row r="14" spans="2:4" s="147" customFormat="1" ht="25.2" thickBot="1">
      <c r="B14" s="149" t="s">
        <v>144</v>
      </c>
      <c r="C14" s="150">
        <v>766</v>
      </c>
      <c r="D14" s="187" t="s">
        <v>90</v>
      </c>
    </row>
    <row r="15" spans="2:4" s="147" customFormat="1" ht="25.95" customHeight="1" thickBot="1">
      <c r="B15" s="153"/>
      <c r="C15" s="154"/>
      <c r="D15" s="185"/>
    </row>
    <row r="16" spans="2:4" s="147" customFormat="1" ht="25.2" thickBot="1">
      <c r="B16" s="145" t="s">
        <v>145</v>
      </c>
      <c r="C16" s="146">
        <v>603</v>
      </c>
      <c r="D16" s="182" t="s">
        <v>60</v>
      </c>
    </row>
    <row r="17" spans="2:4" s="147" customFormat="1" ht="25.95" customHeight="1" thickBot="1">
      <c r="B17" s="151"/>
      <c r="C17" s="152"/>
      <c r="D17" s="184"/>
    </row>
    <row r="18" spans="2:4" s="147" customFormat="1" ht="25.2" thickBot="1">
      <c r="B18" s="149" t="s">
        <v>146</v>
      </c>
      <c r="C18" s="150">
        <v>399</v>
      </c>
      <c r="D18" s="187" t="s">
        <v>60</v>
      </c>
    </row>
    <row r="19" ht="25.95" customHeight="1" thickBot="1">
      <c r="D19" s="183"/>
    </row>
    <row r="20" spans="2:4" s="147" customFormat="1" ht="25.2" thickBot="1">
      <c r="B20" s="145" t="s">
        <v>147</v>
      </c>
      <c r="C20" s="146">
        <v>109</v>
      </c>
      <c r="D20" s="186" t="s">
        <v>60</v>
      </c>
    </row>
    <row r="21" spans="2:4" s="147" customFormat="1" ht="25.95" customHeight="1" thickBot="1">
      <c r="B21" s="153"/>
      <c r="C21" s="154"/>
      <c r="D21" s="185"/>
    </row>
    <row r="22" spans="2:4" s="147" customFormat="1" ht="25.2" thickBot="1">
      <c r="B22" s="149" t="s">
        <v>148</v>
      </c>
      <c r="C22" s="150">
        <v>77</v>
      </c>
      <c r="D22" s="187" t="s">
        <v>60</v>
      </c>
    </row>
    <row r="23" ht="25.95" customHeight="1" thickBot="1">
      <c r="D23" s="183"/>
    </row>
    <row r="24" spans="2:4" s="147" customFormat="1" ht="25.2" thickBot="1">
      <c r="B24" s="155" t="s">
        <v>149</v>
      </c>
      <c r="C24" s="150">
        <v>1242</v>
      </c>
      <c r="D24" s="187" t="s">
        <v>60</v>
      </c>
    </row>
    <row r="25" ht="25.95" customHeight="1" thickBot="1">
      <c r="D25" s="183"/>
    </row>
    <row r="26" spans="2:4" s="147" customFormat="1" ht="25.2" thickBot="1">
      <c r="B26" s="156" t="s">
        <v>150</v>
      </c>
      <c r="C26" s="146">
        <v>1181</v>
      </c>
      <c r="D26" s="186" t="s">
        <v>143</v>
      </c>
    </row>
    <row r="27" spans="2:245" s="147" customFormat="1" ht="25.95" customHeight="1" thickBot="1">
      <c r="B27" s="140"/>
      <c r="C27" s="141"/>
      <c r="D27" s="183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</row>
    <row r="28" spans="2:4" s="147" customFormat="1" ht="25.2" thickBot="1">
      <c r="B28" s="155" t="s">
        <v>151</v>
      </c>
      <c r="C28" s="150" t="s">
        <v>154</v>
      </c>
      <c r="D28" s="187" t="s">
        <v>155</v>
      </c>
    </row>
    <row r="29" spans="2:4" s="147" customFormat="1" ht="25.95" customHeight="1" thickBot="1">
      <c r="B29" s="157"/>
      <c r="C29" s="152"/>
      <c r="D29" s="184"/>
    </row>
    <row r="30" spans="2:4" s="147" customFormat="1" ht="25.2" thickBot="1">
      <c r="B30" s="156" t="s">
        <v>152</v>
      </c>
      <c r="C30" s="146" t="s">
        <v>201</v>
      </c>
      <c r="D30" s="186" t="s">
        <v>156</v>
      </c>
    </row>
    <row r="31" ht="8.25" customHeight="1"/>
  </sheetData>
  <mergeCells count="4">
    <mergeCell ref="B1:D1"/>
    <mergeCell ref="G4:L6"/>
    <mergeCell ref="G7:H10"/>
    <mergeCell ref="I7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Header>&amp;L&amp;G&amp;C&amp;"Arial,Grassetto"&amp;16PREMIAZIONI SPECIALI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W44"/>
  <sheetViews>
    <sheetView workbookViewId="0" topLeftCell="A1">
      <selection activeCell="S20" sqref="S2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132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69</v>
      </c>
    </row>
    <row r="3" spans="1:20" ht="15.75" customHeight="1">
      <c r="A3" s="257" t="s">
        <v>30</v>
      </c>
      <c r="B3" s="258"/>
      <c r="C3" s="258"/>
      <c r="D3" s="262"/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4</v>
      </c>
      <c r="R3" s="169"/>
      <c r="S3" s="163" t="s">
        <v>167</v>
      </c>
      <c r="T3" s="164">
        <f>MAX(C5:C36)</f>
        <v>12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18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/>
      <c r="N5" s="12"/>
      <c r="O5" s="10">
        <f aca="true" t="shared" si="0" ref="O5:O24">IF(B5="","",SUM(C5:M5)-(N5))</f>
        <v>0</v>
      </c>
      <c r="P5" s="172" t="s">
        <v>173</v>
      </c>
      <c r="Q5" s="30">
        <f aca="true" t="shared" si="1" ref="Q5:Q44">SUM(C5:E5)</f>
        <v>0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1</v>
      </c>
      <c r="C6" s="11">
        <v>0</v>
      </c>
      <c r="D6" s="11">
        <v>0</v>
      </c>
      <c r="E6" s="11">
        <v>0</v>
      </c>
      <c r="F6" s="11">
        <v>9</v>
      </c>
      <c r="G6" s="11">
        <v>9</v>
      </c>
      <c r="H6" s="11">
        <v>12</v>
      </c>
      <c r="I6" s="11">
        <v>9</v>
      </c>
      <c r="J6" s="11">
        <v>9</v>
      </c>
      <c r="K6" s="11">
        <v>9</v>
      </c>
      <c r="L6" s="11">
        <v>8</v>
      </c>
      <c r="M6" s="11"/>
      <c r="N6" s="12"/>
      <c r="O6" s="10">
        <f t="shared" si="0"/>
        <v>65</v>
      </c>
      <c r="P6" s="172" t="s">
        <v>173</v>
      </c>
      <c r="Q6" s="30">
        <f t="shared" si="1"/>
        <v>0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28</v>
      </c>
      <c r="C7" s="14">
        <v>0</v>
      </c>
      <c r="D7" s="14">
        <v>0</v>
      </c>
      <c r="E7" s="14">
        <v>6</v>
      </c>
      <c r="F7" s="14">
        <v>9</v>
      </c>
      <c r="G7" s="14">
        <v>0</v>
      </c>
      <c r="H7" s="14">
        <v>12</v>
      </c>
      <c r="I7" s="14">
        <v>9</v>
      </c>
      <c r="J7" s="14">
        <v>9</v>
      </c>
      <c r="K7" s="14">
        <v>9</v>
      </c>
      <c r="L7" s="14">
        <v>7</v>
      </c>
      <c r="M7" s="14"/>
      <c r="N7" s="14"/>
      <c r="O7" s="10">
        <f t="shared" si="0"/>
        <v>61</v>
      </c>
      <c r="P7" s="172" t="s">
        <v>173</v>
      </c>
      <c r="Q7" s="30">
        <f t="shared" si="1"/>
        <v>6</v>
      </c>
      <c r="S7" s="163" t="s">
        <v>171</v>
      </c>
      <c r="T7" s="164">
        <v>194</v>
      </c>
    </row>
    <row r="8" spans="1:20" ht="15.75" customHeight="1">
      <c r="A8" s="14">
        <v>4</v>
      </c>
      <c r="B8" s="8">
        <v>9</v>
      </c>
      <c r="C8" s="11">
        <v>12</v>
      </c>
      <c r="D8" s="11">
        <v>0</v>
      </c>
      <c r="E8" s="11">
        <v>0</v>
      </c>
      <c r="F8" s="11">
        <v>10</v>
      </c>
      <c r="G8" s="11">
        <v>0</v>
      </c>
      <c r="H8" s="11">
        <v>12</v>
      </c>
      <c r="I8" s="11">
        <v>9</v>
      </c>
      <c r="J8" s="11">
        <v>10</v>
      </c>
      <c r="K8" s="11">
        <v>10</v>
      </c>
      <c r="L8" s="11">
        <v>6</v>
      </c>
      <c r="M8" s="11"/>
      <c r="N8" s="12"/>
      <c r="O8" s="10">
        <f t="shared" si="0"/>
        <v>69</v>
      </c>
      <c r="P8" s="172" t="s">
        <v>173</v>
      </c>
      <c r="Q8" s="30">
        <f t="shared" si="1"/>
        <v>12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72"/>
      <c r="Q9" s="30">
        <f t="shared" si="1"/>
        <v>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72"/>
      <c r="Q10" s="30">
        <f t="shared" si="1"/>
        <v>0</v>
      </c>
      <c r="S10" s="268" t="s">
        <v>183</v>
      </c>
      <c r="T10" s="270">
        <v>6</v>
      </c>
    </row>
    <row r="11" spans="1:20" ht="15.75" customHeight="1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72"/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72"/>
      <c r="Q12" s="30">
        <f t="shared" si="1"/>
        <v>0</v>
      </c>
      <c r="S12" s="268" t="s">
        <v>184</v>
      </c>
      <c r="T12" s="270">
        <v>45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194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18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W44"/>
  <sheetViews>
    <sheetView workbookViewId="0" topLeftCell="A1">
      <selection activeCell="W15" sqref="W15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0</v>
      </c>
      <c r="Q1" s="1" t="s">
        <v>206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143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107</v>
      </c>
    </row>
    <row r="3" spans="1:20" ht="15.75" customHeight="1">
      <c r="A3" s="257" t="s">
        <v>30</v>
      </c>
      <c r="B3" s="258"/>
      <c r="C3" s="258"/>
      <c r="D3" s="262" t="s">
        <v>107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12</v>
      </c>
      <c r="Q3" s="168">
        <f>SUM((P1*4)+(P2*2)+P3)</f>
        <v>12</v>
      </c>
      <c r="R3" s="169"/>
      <c r="S3" s="163" t="s">
        <v>167</v>
      </c>
      <c r="T3" s="164">
        <f>MAX(C5:C36)</f>
        <v>16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 t="s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57</v>
      </c>
      <c r="C5" s="11">
        <v>12</v>
      </c>
      <c r="D5" s="11">
        <v>10</v>
      </c>
      <c r="E5" s="11">
        <v>8</v>
      </c>
      <c r="F5" s="11">
        <v>9</v>
      </c>
      <c r="G5" s="11">
        <v>10</v>
      </c>
      <c r="H5" s="11">
        <v>12</v>
      </c>
      <c r="I5" s="11">
        <v>9</v>
      </c>
      <c r="J5" s="11">
        <v>9</v>
      </c>
      <c r="K5" s="11">
        <v>10</v>
      </c>
      <c r="L5" s="11">
        <v>9</v>
      </c>
      <c r="M5" s="11"/>
      <c r="N5" s="12"/>
      <c r="O5" s="10">
        <f aca="true" t="shared" si="0" ref="O5:O24">IF(B5="","",SUM(C5:M5)-(N5))</f>
        <v>98</v>
      </c>
      <c r="P5" s="172" t="s">
        <v>170</v>
      </c>
      <c r="Q5" s="30">
        <f aca="true" t="shared" si="1" ref="Q5:Q44">SUM(C5:E5)</f>
        <v>30</v>
      </c>
      <c r="S5" s="163" t="s">
        <v>141</v>
      </c>
      <c r="T5" s="164" t="s">
        <v>89</v>
      </c>
    </row>
    <row r="6" spans="1:20" ht="15.75" customHeight="1">
      <c r="A6" s="14">
        <v>2</v>
      </c>
      <c r="B6" s="8" t="s">
        <v>76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>
        <f t="shared" si="0"/>
        <v>0</v>
      </c>
      <c r="P6" s="172" t="s">
        <v>170</v>
      </c>
      <c r="Q6" s="30">
        <f t="shared" si="1"/>
        <v>0</v>
      </c>
      <c r="S6" s="163" t="s">
        <v>181</v>
      </c>
      <c r="T6" s="164">
        <v>35</v>
      </c>
    </row>
    <row r="7" spans="1:20" ht="15.75" customHeight="1">
      <c r="A7" s="14">
        <v>3</v>
      </c>
      <c r="B7" s="8" t="s">
        <v>81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0">
        <f t="shared" si="0"/>
        <v>0</v>
      </c>
      <c r="P7" s="172" t="s">
        <v>170</v>
      </c>
      <c r="Q7" s="30">
        <f t="shared" si="1"/>
        <v>0</v>
      </c>
      <c r="S7" s="163" t="s">
        <v>171</v>
      </c>
      <c r="T7" s="164" t="s">
        <v>89</v>
      </c>
    </row>
    <row r="8" spans="1:20" ht="15.75" customHeight="1">
      <c r="A8" s="14">
        <v>4</v>
      </c>
      <c r="B8" s="8" t="s">
        <v>80</v>
      </c>
      <c r="C8" s="11">
        <v>16</v>
      </c>
      <c r="D8" s="11">
        <v>10</v>
      </c>
      <c r="E8" s="11">
        <v>9</v>
      </c>
      <c r="F8" s="11">
        <v>9</v>
      </c>
      <c r="G8" s="11">
        <v>9</v>
      </c>
      <c r="H8" s="11">
        <v>13</v>
      </c>
      <c r="I8" s="11">
        <v>9</v>
      </c>
      <c r="J8" s="11">
        <v>10</v>
      </c>
      <c r="K8" s="11">
        <v>9</v>
      </c>
      <c r="L8" s="11">
        <v>10</v>
      </c>
      <c r="M8" s="11">
        <v>3</v>
      </c>
      <c r="N8" s="12"/>
      <c r="O8" s="10">
        <f t="shared" si="0"/>
        <v>107</v>
      </c>
      <c r="P8" s="172" t="s">
        <v>170</v>
      </c>
      <c r="Q8" s="30">
        <f t="shared" si="1"/>
        <v>35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 t="s">
        <v>70</v>
      </c>
      <c r="C9" s="11">
        <v>14</v>
      </c>
      <c r="D9" s="11">
        <v>9</v>
      </c>
      <c r="E9" s="11">
        <v>8</v>
      </c>
      <c r="F9" s="11">
        <v>8</v>
      </c>
      <c r="G9" s="11">
        <v>9</v>
      </c>
      <c r="H9" s="11">
        <v>12</v>
      </c>
      <c r="I9" s="11">
        <v>9</v>
      </c>
      <c r="J9" s="11">
        <v>8</v>
      </c>
      <c r="K9" s="11">
        <v>9</v>
      </c>
      <c r="L9" s="11">
        <v>9</v>
      </c>
      <c r="M9" s="11"/>
      <c r="N9" s="12"/>
      <c r="O9" s="10">
        <f t="shared" si="0"/>
        <v>95</v>
      </c>
      <c r="P9" s="172" t="s">
        <v>170</v>
      </c>
      <c r="Q9" s="30">
        <f t="shared" si="1"/>
        <v>31</v>
      </c>
      <c r="S9" s="163" t="s">
        <v>172</v>
      </c>
      <c r="T9" s="164">
        <v>399</v>
      </c>
    </row>
    <row r="10" spans="1:20" ht="15.75" customHeight="1">
      <c r="A10" s="14">
        <v>6</v>
      </c>
      <c r="B10" s="173" t="s">
        <v>108</v>
      </c>
      <c r="C10" s="11">
        <v>13</v>
      </c>
      <c r="D10" s="11">
        <v>9</v>
      </c>
      <c r="E10" s="11">
        <v>9</v>
      </c>
      <c r="F10" s="11">
        <v>9</v>
      </c>
      <c r="G10" s="11">
        <v>10</v>
      </c>
      <c r="H10" s="11">
        <v>12</v>
      </c>
      <c r="I10" s="11">
        <v>9</v>
      </c>
      <c r="J10" s="11">
        <v>9</v>
      </c>
      <c r="K10" s="11">
        <v>9</v>
      </c>
      <c r="L10" s="11">
        <v>8</v>
      </c>
      <c r="M10" s="11"/>
      <c r="N10" s="12"/>
      <c r="O10" s="10">
        <f t="shared" si="0"/>
        <v>97</v>
      </c>
      <c r="P10" s="172" t="s">
        <v>170</v>
      </c>
      <c r="Q10" s="30">
        <f t="shared" si="1"/>
        <v>31</v>
      </c>
      <c r="S10" s="268" t="s">
        <v>183</v>
      </c>
      <c r="T10" s="270">
        <v>73</v>
      </c>
    </row>
    <row r="11" spans="1:20" ht="15.75" customHeight="1">
      <c r="A11" s="14">
        <v>7</v>
      </c>
      <c r="B11" s="8" t="s">
        <v>49</v>
      </c>
      <c r="C11" s="11">
        <v>12</v>
      </c>
      <c r="D11" s="11">
        <v>10</v>
      </c>
      <c r="E11" s="11">
        <v>8</v>
      </c>
      <c r="F11" s="11">
        <v>8</v>
      </c>
      <c r="G11" s="11">
        <v>11</v>
      </c>
      <c r="H11" s="11">
        <v>12</v>
      </c>
      <c r="I11" s="11">
        <v>8</v>
      </c>
      <c r="J11" s="11">
        <v>8</v>
      </c>
      <c r="K11" s="11">
        <v>9</v>
      </c>
      <c r="L11" s="11">
        <v>8</v>
      </c>
      <c r="M11" s="11"/>
      <c r="N11" s="12"/>
      <c r="O11" s="10">
        <f t="shared" si="0"/>
        <v>94</v>
      </c>
      <c r="P11" s="172" t="s">
        <v>170</v>
      </c>
      <c r="Q11" s="30">
        <f t="shared" si="1"/>
        <v>30</v>
      </c>
      <c r="S11" s="269"/>
      <c r="T11" s="271"/>
    </row>
    <row r="12" spans="1:20" ht="15.75" customHeight="1">
      <c r="A12" s="14">
        <v>8</v>
      </c>
      <c r="B12" s="173" t="s">
        <v>65</v>
      </c>
      <c r="C12" s="11">
        <v>12</v>
      </c>
      <c r="D12" s="11">
        <v>10</v>
      </c>
      <c r="E12" s="11">
        <v>7</v>
      </c>
      <c r="F12" s="11">
        <v>8</v>
      </c>
      <c r="G12" s="11">
        <v>11</v>
      </c>
      <c r="H12" s="11">
        <v>12</v>
      </c>
      <c r="I12" s="11">
        <v>8</v>
      </c>
      <c r="J12" s="11">
        <v>9</v>
      </c>
      <c r="K12" s="11">
        <v>9</v>
      </c>
      <c r="L12" s="11">
        <v>10</v>
      </c>
      <c r="M12" s="11"/>
      <c r="N12" s="12"/>
      <c r="O12" s="10">
        <f t="shared" si="0"/>
        <v>96</v>
      </c>
      <c r="P12" s="172" t="s">
        <v>170</v>
      </c>
      <c r="Q12" s="30">
        <f t="shared" si="1"/>
        <v>29</v>
      </c>
      <c r="S12" s="268" t="s">
        <v>184</v>
      </c>
      <c r="T12" s="270">
        <v>90</v>
      </c>
    </row>
    <row r="13" spans="1:20" ht="15.75" customHeight="1">
      <c r="A13" s="14">
        <v>9</v>
      </c>
      <c r="B13" s="8" t="s">
        <v>110</v>
      </c>
      <c r="C13" s="11">
        <v>13</v>
      </c>
      <c r="D13" s="11">
        <v>10</v>
      </c>
      <c r="E13" s="11">
        <v>8</v>
      </c>
      <c r="F13" s="11">
        <v>8</v>
      </c>
      <c r="G13" s="11">
        <v>9</v>
      </c>
      <c r="H13" s="11">
        <v>12</v>
      </c>
      <c r="I13" s="11">
        <v>9</v>
      </c>
      <c r="J13" s="11">
        <v>9</v>
      </c>
      <c r="K13" s="11">
        <v>10</v>
      </c>
      <c r="L13" s="11">
        <v>9</v>
      </c>
      <c r="M13" s="11"/>
      <c r="N13" s="12"/>
      <c r="O13" s="10">
        <f t="shared" si="0"/>
        <v>97</v>
      </c>
      <c r="P13" s="172" t="s">
        <v>170</v>
      </c>
      <c r="Q13" s="30">
        <f t="shared" si="1"/>
        <v>31</v>
      </c>
      <c r="S13" s="269"/>
      <c r="T13" s="271"/>
    </row>
    <row r="14" spans="1:20" ht="15.75" customHeight="1">
      <c r="A14" s="14">
        <v>10</v>
      </c>
      <c r="B14" s="8" t="s">
        <v>53</v>
      </c>
      <c r="C14" s="11">
        <v>16</v>
      </c>
      <c r="D14" s="11">
        <v>9</v>
      </c>
      <c r="E14" s="11">
        <v>9</v>
      </c>
      <c r="F14" s="11">
        <v>8</v>
      </c>
      <c r="G14" s="11">
        <v>0</v>
      </c>
      <c r="H14" s="11">
        <v>14</v>
      </c>
      <c r="I14" s="11">
        <v>9</v>
      </c>
      <c r="J14" s="11">
        <v>10</v>
      </c>
      <c r="K14" s="11">
        <v>9</v>
      </c>
      <c r="L14" s="11">
        <v>9</v>
      </c>
      <c r="M14" s="11"/>
      <c r="N14" s="12"/>
      <c r="O14" s="10">
        <f t="shared" si="0"/>
        <v>93</v>
      </c>
      <c r="P14" s="172" t="s">
        <v>170</v>
      </c>
      <c r="Q14" s="30">
        <f t="shared" si="1"/>
        <v>34</v>
      </c>
      <c r="S14" s="163" t="s">
        <v>185</v>
      </c>
      <c r="T14" s="164">
        <v>1181</v>
      </c>
    </row>
    <row r="15" spans="1:20" ht="15.75" customHeight="1">
      <c r="A15" s="14">
        <v>11</v>
      </c>
      <c r="B15" s="8" t="s">
        <v>55</v>
      </c>
      <c r="C15" s="11">
        <v>15</v>
      </c>
      <c r="D15" s="11">
        <v>9</v>
      </c>
      <c r="E15" s="11">
        <v>9</v>
      </c>
      <c r="F15" s="11">
        <v>8</v>
      </c>
      <c r="G15" s="11">
        <v>0</v>
      </c>
      <c r="H15" s="11">
        <v>13</v>
      </c>
      <c r="I15" s="11">
        <v>9</v>
      </c>
      <c r="J15" s="11">
        <v>9</v>
      </c>
      <c r="K15" s="11">
        <v>9</v>
      </c>
      <c r="L15" s="11">
        <v>11</v>
      </c>
      <c r="M15" s="11"/>
      <c r="N15" s="12"/>
      <c r="O15" s="10">
        <f t="shared" si="0"/>
        <v>92</v>
      </c>
      <c r="P15" s="172" t="s">
        <v>170</v>
      </c>
      <c r="Q15" s="30">
        <f t="shared" si="1"/>
        <v>33</v>
      </c>
      <c r="R15" s="175"/>
      <c r="S15" s="268" t="s">
        <v>186</v>
      </c>
      <c r="T15" s="270">
        <v>256</v>
      </c>
    </row>
    <row r="16" spans="1:20" ht="15.75" customHeight="1">
      <c r="A16" s="14">
        <v>12</v>
      </c>
      <c r="B16" s="8" t="s">
        <v>64</v>
      </c>
      <c r="C16" s="11">
        <v>14</v>
      </c>
      <c r="D16" s="11">
        <v>9</v>
      </c>
      <c r="E16" s="11">
        <v>8</v>
      </c>
      <c r="F16" s="11">
        <v>8</v>
      </c>
      <c r="G16" s="11">
        <v>0</v>
      </c>
      <c r="H16" s="11">
        <v>12</v>
      </c>
      <c r="I16" s="11">
        <v>9</v>
      </c>
      <c r="J16" s="11">
        <v>9</v>
      </c>
      <c r="K16" s="11">
        <v>9</v>
      </c>
      <c r="L16" s="11">
        <v>9</v>
      </c>
      <c r="M16" s="11"/>
      <c r="N16" s="12"/>
      <c r="O16" s="10">
        <f t="shared" si="0"/>
        <v>87</v>
      </c>
      <c r="P16" s="172" t="s">
        <v>170</v>
      </c>
      <c r="Q16" s="30">
        <f t="shared" si="1"/>
        <v>31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N1:O1"/>
    <mergeCell ref="A2:C2"/>
    <mergeCell ref="D2:K2"/>
    <mergeCell ref="N2:O2"/>
    <mergeCell ref="A3:C3"/>
    <mergeCell ref="D3:F3"/>
    <mergeCell ref="G3:I3"/>
    <mergeCell ref="J3:K3"/>
    <mergeCell ref="N3:O3"/>
    <mergeCell ref="S10:S11"/>
    <mergeCell ref="S12:S13"/>
    <mergeCell ref="T10:T11"/>
    <mergeCell ref="T12:T13"/>
    <mergeCell ref="S15:S16"/>
    <mergeCell ref="T15:T1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W4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60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4</v>
      </c>
      <c r="Q2" s="161" t="s">
        <v>162</v>
      </c>
      <c r="R2" s="162"/>
      <c r="S2" s="163" t="s">
        <v>163</v>
      </c>
      <c r="T2" s="164">
        <f>MAX(O5:O36)</f>
        <v>111</v>
      </c>
    </row>
    <row r="3" spans="1:20" ht="15.75" customHeight="1">
      <c r="A3" s="257" t="s">
        <v>30</v>
      </c>
      <c r="B3" s="258"/>
      <c r="C3" s="258"/>
      <c r="D3" s="262" t="s">
        <v>93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8</v>
      </c>
      <c r="Q3" s="168">
        <f>SUM((P1*4)+(P2*2)+P3)</f>
        <v>20</v>
      </c>
      <c r="R3" s="169"/>
      <c r="S3" s="163" t="s">
        <v>167</v>
      </c>
      <c r="T3" s="164">
        <f>MAX(C5:C36)</f>
        <v>19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121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59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/>
      <c r="N5" s="12"/>
      <c r="O5" s="10">
        <f aca="true" t="shared" si="0" ref="O5:O24">IF(B5="","",SUM(C5:M5)-(N5))</f>
        <v>0</v>
      </c>
      <c r="P5" s="172" t="s">
        <v>170</v>
      </c>
      <c r="Q5" s="30">
        <f aca="true" t="shared" si="1" ref="Q5:Q44">SUM(C5:E5)</f>
        <v>0</v>
      </c>
      <c r="S5" s="163" t="s">
        <v>141</v>
      </c>
      <c r="T5" s="164">
        <v>63</v>
      </c>
    </row>
    <row r="6" spans="1:20" ht="15.75" customHeight="1">
      <c r="A6" s="14">
        <v>2</v>
      </c>
      <c r="B6" s="8" t="s">
        <v>73</v>
      </c>
      <c r="C6" s="11">
        <v>14</v>
      </c>
      <c r="D6" s="11">
        <v>10</v>
      </c>
      <c r="E6" s="11">
        <v>9</v>
      </c>
      <c r="F6" s="11">
        <v>9</v>
      </c>
      <c r="G6" s="11">
        <v>9</v>
      </c>
      <c r="H6" s="11">
        <v>14</v>
      </c>
      <c r="I6" s="11">
        <v>10</v>
      </c>
      <c r="J6" s="11">
        <v>9</v>
      </c>
      <c r="K6" s="11">
        <v>9</v>
      </c>
      <c r="L6" s="11">
        <v>6</v>
      </c>
      <c r="M6" s="11">
        <v>2</v>
      </c>
      <c r="N6" s="12"/>
      <c r="O6" s="10">
        <f t="shared" si="0"/>
        <v>101</v>
      </c>
      <c r="P6" s="172" t="s">
        <v>170</v>
      </c>
      <c r="Q6" s="30">
        <f t="shared" si="1"/>
        <v>33</v>
      </c>
      <c r="S6" s="163" t="s">
        <v>181</v>
      </c>
      <c r="T6" s="164">
        <v>38</v>
      </c>
    </row>
    <row r="7" spans="1:20" ht="15.75" customHeight="1">
      <c r="A7" s="14">
        <v>3</v>
      </c>
      <c r="B7" s="8" t="s">
        <v>74</v>
      </c>
      <c r="C7" s="14">
        <v>14</v>
      </c>
      <c r="D7" s="14">
        <v>10</v>
      </c>
      <c r="E7" s="14">
        <v>9</v>
      </c>
      <c r="F7" s="14">
        <v>9</v>
      </c>
      <c r="G7" s="14">
        <v>0</v>
      </c>
      <c r="H7" s="14">
        <v>14</v>
      </c>
      <c r="I7" s="14">
        <v>9</v>
      </c>
      <c r="J7" s="14">
        <v>9</v>
      </c>
      <c r="K7" s="14">
        <v>9</v>
      </c>
      <c r="L7" s="14">
        <v>6</v>
      </c>
      <c r="M7" s="14"/>
      <c r="N7" s="14"/>
      <c r="O7" s="10">
        <f t="shared" si="0"/>
        <v>89</v>
      </c>
      <c r="P7" s="172" t="s">
        <v>170</v>
      </c>
      <c r="Q7" s="30">
        <f t="shared" si="1"/>
        <v>33</v>
      </c>
      <c r="S7" s="163" t="s">
        <v>171</v>
      </c>
      <c r="T7" s="164">
        <v>422</v>
      </c>
    </row>
    <row r="8" spans="1:20" ht="15.75" customHeight="1">
      <c r="A8" s="14">
        <v>4</v>
      </c>
      <c r="B8" s="8" t="s">
        <v>75</v>
      </c>
      <c r="C8" s="11">
        <v>15</v>
      </c>
      <c r="D8" s="11">
        <v>11</v>
      </c>
      <c r="E8" s="11">
        <v>9</v>
      </c>
      <c r="F8" s="11">
        <v>9</v>
      </c>
      <c r="G8" s="11">
        <v>0</v>
      </c>
      <c r="H8" s="11">
        <v>15</v>
      </c>
      <c r="I8" s="11">
        <v>11</v>
      </c>
      <c r="J8" s="11">
        <v>9</v>
      </c>
      <c r="K8" s="11">
        <v>9</v>
      </c>
      <c r="L8" s="11">
        <v>9</v>
      </c>
      <c r="M8" s="11"/>
      <c r="N8" s="12"/>
      <c r="O8" s="10">
        <f t="shared" si="0"/>
        <v>97</v>
      </c>
      <c r="P8" s="172" t="s">
        <v>170</v>
      </c>
      <c r="Q8" s="30">
        <f t="shared" si="1"/>
        <v>35</v>
      </c>
      <c r="S8" s="163" t="s">
        <v>203</v>
      </c>
      <c r="T8" s="164">
        <v>603</v>
      </c>
    </row>
    <row r="9" spans="1:20" ht="15.75" customHeight="1">
      <c r="A9" s="14">
        <v>5</v>
      </c>
      <c r="B9" s="173">
        <v>97</v>
      </c>
      <c r="C9" s="11">
        <v>17</v>
      </c>
      <c r="D9" s="11">
        <v>11</v>
      </c>
      <c r="E9" s="11">
        <v>6</v>
      </c>
      <c r="F9" s="11">
        <v>10</v>
      </c>
      <c r="G9" s="11">
        <v>10</v>
      </c>
      <c r="H9" s="11">
        <v>13</v>
      </c>
      <c r="I9" s="11">
        <v>10</v>
      </c>
      <c r="J9" s="11">
        <v>10</v>
      </c>
      <c r="K9" s="11">
        <v>9</v>
      </c>
      <c r="L9" s="11">
        <v>12</v>
      </c>
      <c r="M9" s="11">
        <v>3</v>
      </c>
      <c r="N9" s="12"/>
      <c r="O9" s="10">
        <f t="shared" si="0"/>
        <v>111</v>
      </c>
      <c r="P9" s="172" t="s">
        <v>173</v>
      </c>
      <c r="Q9" s="30">
        <f t="shared" si="1"/>
        <v>34</v>
      </c>
      <c r="S9" s="163" t="s">
        <v>172</v>
      </c>
      <c r="T9" s="164">
        <v>387</v>
      </c>
    </row>
    <row r="10" spans="1:20" ht="15.75" customHeight="1">
      <c r="A10" s="14">
        <v>6</v>
      </c>
      <c r="B10" s="173">
        <v>12</v>
      </c>
      <c r="C10" s="11">
        <v>14</v>
      </c>
      <c r="D10" s="11">
        <v>9</v>
      </c>
      <c r="E10" s="11">
        <v>6</v>
      </c>
      <c r="F10" s="11">
        <v>9</v>
      </c>
      <c r="G10" s="11">
        <v>11</v>
      </c>
      <c r="H10" s="11">
        <v>13</v>
      </c>
      <c r="I10" s="11">
        <v>10</v>
      </c>
      <c r="J10" s="11">
        <v>9</v>
      </c>
      <c r="K10" s="11">
        <v>10</v>
      </c>
      <c r="L10" s="11">
        <v>9</v>
      </c>
      <c r="M10" s="11">
        <v>3</v>
      </c>
      <c r="N10" s="12"/>
      <c r="O10" s="10">
        <f t="shared" si="0"/>
        <v>103</v>
      </c>
      <c r="P10" s="172" t="s">
        <v>173</v>
      </c>
      <c r="Q10" s="30">
        <f t="shared" si="1"/>
        <v>29</v>
      </c>
      <c r="S10" s="268" t="s">
        <v>183</v>
      </c>
      <c r="T10" s="270">
        <v>77</v>
      </c>
    </row>
    <row r="11" spans="1:20" ht="15.75" customHeight="1">
      <c r="A11" s="14">
        <v>7</v>
      </c>
      <c r="B11" s="8">
        <v>80</v>
      </c>
      <c r="C11" s="11">
        <v>14</v>
      </c>
      <c r="D11" s="11">
        <v>9</v>
      </c>
      <c r="E11" s="11">
        <v>7</v>
      </c>
      <c r="F11" s="11">
        <v>9</v>
      </c>
      <c r="G11" s="11">
        <v>12</v>
      </c>
      <c r="H11" s="11">
        <v>10</v>
      </c>
      <c r="I11" s="11">
        <v>9</v>
      </c>
      <c r="J11" s="11">
        <v>10</v>
      </c>
      <c r="K11" s="11">
        <v>9</v>
      </c>
      <c r="L11" s="11">
        <v>10</v>
      </c>
      <c r="M11" s="11">
        <v>3</v>
      </c>
      <c r="N11" s="12"/>
      <c r="O11" s="10">
        <f t="shared" si="0"/>
        <v>102</v>
      </c>
      <c r="P11" s="172" t="s">
        <v>173</v>
      </c>
      <c r="Q11" s="30">
        <f t="shared" si="1"/>
        <v>30</v>
      </c>
      <c r="S11" s="269"/>
      <c r="T11" s="271"/>
    </row>
    <row r="12" spans="1:20" ht="15.75" customHeight="1">
      <c r="A12" s="14">
        <v>8</v>
      </c>
      <c r="B12" s="173">
        <v>13</v>
      </c>
      <c r="C12" s="11">
        <v>13</v>
      </c>
      <c r="D12" s="11">
        <v>9</v>
      </c>
      <c r="E12" s="11">
        <v>6</v>
      </c>
      <c r="F12" s="11">
        <v>9</v>
      </c>
      <c r="G12" s="11">
        <v>10</v>
      </c>
      <c r="H12" s="11">
        <v>14</v>
      </c>
      <c r="I12" s="11">
        <v>10</v>
      </c>
      <c r="J12" s="11">
        <v>9</v>
      </c>
      <c r="K12" s="11">
        <v>10</v>
      </c>
      <c r="L12" s="11">
        <v>12</v>
      </c>
      <c r="M12" s="11">
        <v>3</v>
      </c>
      <c r="N12" s="12"/>
      <c r="O12" s="10">
        <f t="shared" si="0"/>
        <v>105</v>
      </c>
      <c r="P12" s="172" t="s">
        <v>173</v>
      </c>
      <c r="Q12" s="30">
        <f t="shared" si="1"/>
        <v>28</v>
      </c>
      <c r="S12" s="268" t="s">
        <v>184</v>
      </c>
      <c r="T12" s="270">
        <v>109</v>
      </c>
    </row>
    <row r="13" spans="1:20" ht="15.75" customHeight="1">
      <c r="A13" s="14">
        <v>9</v>
      </c>
      <c r="B13" s="8">
        <v>53</v>
      </c>
      <c r="C13" s="11">
        <v>14</v>
      </c>
      <c r="D13" s="11">
        <v>9</v>
      </c>
      <c r="E13" s="11">
        <v>6</v>
      </c>
      <c r="F13" s="11">
        <v>9</v>
      </c>
      <c r="G13" s="11">
        <v>12</v>
      </c>
      <c r="H13" s="11">
        <v>14</v>
      </c>
      <c r="I13" s="11">
        <v>12</v>
      </c>
      <c r="J13" s="11">
        <v>10</v>
      </c>
      <c r="K13" s="11">
        <v>9</v>
      </c>
      <c r="L13" s="11">
        <v>9</v>
      </c>
      <c r="M13" s="11">
        <v>1</v>
      </c>
      <c r="N13" s="12"/>
      <c r="O13" s="10">
        <f t="shared" si="0"/>
        <v>105</v>
      </c>
      <c r="P13" s="172" t="s">
        <v>174</v>
      </c>
      <c r="Q13" s="30">
        <f t="shared" si="1"/>
        <v>29</v>
      </c>
      <c r="S13" s="269"/>
      <c r="T13" s="271"/>
    </row>
    <row r="14" spans="1:20" ht="15.75" customHeight="1">
      <c r="A14" s="14">
        <v>10</v>
      </c>
      <c r="B14" s="8">
        <v>40</v>
      </c>
      <c r="C14" s="11">
        <v>14</v>
      </c>
      <c r="D14" s="11">
        <v>9</v>
      </c>
      <c r="E14" s="11">
        <v>6</v>
      </c>
      <c r="F14" s="11">
        <v>8</v>
      </c>
      <c r="G14" s="11">
        <v>0</v>
      </c>
      <c r="H14" s="11">
        <v>13</v>
      </c>
      <c r="I14" s="11">
        <v>10</v>
      </c>
      <c r="J14" s="11">
        <v>9</v>
      </c>
      <c r="K14" s="11">
        <v>9</v>
      </c>
      <c r="L14" s="11">
        <v>8</v>
      </c>
      <c r="M14" s="11"/>
      <c r="N14" s="12"/>
      <c r="O14" s="10">
        <f t="shared" si="0"/>
        <v>86</v>
      </c>
      <c r="P14" s="172" t="s">
        <v>174</v>
      </c>
      <c r="Q14" s="30">
        <f t="shared" si="1"/>
        <v>29</v>
      </c>
      <c r="S14" s="163" t="s">
        <v>185</v>
      </c>
      <c r="T14" s="164">
        <f>SUM(O6,O9,O10,O11,O12,O13,O15,O18,O20,O21,O22,O24)</f>
        <v>1242</v>
      </c>
    </row>
    <row r="15" spans="1:20" ht="15.75" customHeight="1">
      <c r="A15" s="14">
        <v>11</v>
      </c>
      <c r="B15" s="8">
        <v>78</v>
      </c>
      <c r="C15" s="11">
        <v>15</v>
      </c>
      <c r="D15" s="11">
        <v>9</v>
      </c>
      <c r="E15" s="11">
        <v>0</v>
      </c>
      <c r="F15" s="11">
        <v>9</v>
      </c>
      <c r="G15" s="11">
        <v>13</v>
      </c>
      <c r="H15" s="11">
        <v>14</v>
      </c>
      <c r="I15" s="11">
        <v>10</v>
      </c>
      <c r="J15" s="11">
        <v>10</v>
      </c>
      <c r="K15" s="11">
        <v>12</v>
      </c>
      <c r="L15" s="11">
        <v>8</v>
      </c>
      <c r="M15" s="11"/>
      <c r="N15" s="12"/>
      <c r="O15" s="10">
        <f t="shared" si="0"/>
        <v>100</v>
      </c>
      <c r="P15" s="172" t="s">
        <v>175</v>
      </c>
      <c r="Q15" s="30">
        <f t="shared" si="1"/>
        <v>24</v>
      </c>
      <c r="R15" s="175"/>
      <c r="S15" s="268" t="s">
        <v>186</v>
      </c>
      <c r="T15" s="270">
        <v>277</v>
      </c>
    </row>
    <row r="16" spans="1:20" ht="15.75" customHeight="1">
      <c r="A16" s="14">
        <v>12</v>
      </c>
      <c r="B16" s="8">
        <v>79</v>
      </c>
      <c r="C16" s="11">
        <v>15</v>
      </c>
      <c r="D16" s="11">
        <v>0</v>
      </c>
      <c r="E16" s="11">
        <v>0</v>
      </c>
      <c r="F16" s="11">
        <v>9</v>
      </c>
      <c r="G16" s="11">
        <v>13</v>
      </c>
      <c r="H16" s="11">
        <v>15</v>
      </c>
      <c r="I16" s="11">
        <v>10</v>
      </c>
      <c r="J16" s="11">
        <v>9</v>
      </c>
      <c r="K16" s="11">
        <v>9</v>
      </c>
      <c r="L16" s="11">
        <v>8</v>
      </c>
      <c r="M16" s="11"/>
      <c r="N16" s="12"/>
      <c r="O16" s="10">
        <f t="shared" si="0"/>
        <v>88</v>
      </c>
      <c r="P16" s="172" t="s">
        <v>175</v>
      </c>
      <c r="Q16" s="30">
        <f t="shared" si="1"/>
        <v>15</v>
      </c>
      <c r="S16" s="269"/>
      <c r="T16" s="271"/>
    </row>
    <row r="17" spans="1:17" ht="15.75" customHeight="1">
      <c r="A17" s="14">
        <v>13</v>
      </c>
      <c r="B17" s="8" t="s">
        <v>62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>
        <f t="shared" si="0"/>
        <v>0</v>
      </c>
      <c r="P17" s="172" t="s">
        <v>170</v>
      </c>
      <c r="Q17" s="30">
        <f t="shared" si="1"/>
        <v>0</v>
      </c>
    </row>
    <row r="18" spans="1:17" ht="15.75" customHeight="1">
      <c r="A18" s="14">
        <v>14</v>
      </c>
      <c r="B18" s="8" t="s">
        <v>112</v>
      </c>
      <c r="C18" s="14">
        <v>18</v>
      </c>
      <c r="D18" s="14">
        <v>9</v>
      </c>
      <c r="E18" s="14">
        <v>9</v>
      </c>
      <c r="F18" s="14">
        <v>10</v>
      </c>
      <c r="G18" s="14">
        <v>0</v>
      </c>
      <c r="H18" s="14">
        <v>15</v>
      </c>
      <c r="I18" s="14">
        <v>10</v>
      </c>
      <c r="J18" s="14">
        <v>10</v>
      </c>
      <c r="K18" s="14">
        <v>10</v>
      </c>
      <c r="L18" s="14">
        <v>9</v>
      </c>
      <c r="M18" s="14"/>
      <c r="N18" s="14"/>
      <c r="O18" s="10">
        <f t="shared" si="0"/>
        <v>100</v>
      </c>
      <c r="P18" s="172" t="s">
        <v>170</v>
      </c>
      <c r="Q18" s="30">
        <f t="shared" si="1"/>
        <v>36</v>
      </c>
    </row>
    <row r="19" spans="1:17" ht="15.75" customHeight="1">
      <c r="A19" s="14">
        <v>15</v>
      </c>
      <c r="B19" s="8" t="s">
        <v>139</v>
      </c>
      <c r="C19" s="11">
        <v>16</v>
      </c>
      <c r="D19" s="11">
        <v>9</v>
      </c>
      <c r="E19" s="11">
        <v>9</v>
      </c>
      <c r="F19" s="11">
        <v>9</v>
      </c>
      <c r="G19" s="11">
        <v>0</v>
      </c>
      <c r="H19" s="11">
        <v>15</v>
      </c>
      <c r="I19" s="11">
        <v>9</v>
      </c>
      <c r="J19" s="11">
        <v>10</v>
      </c>
      <c r="K19" s="11">
        <v>9</v>
      </c>
      <c r="L19" s="11">
        <v>11</v>
      </c>
      <c r="M19" s="11"/>
      <c r="N19" s="12"/>
      <c r="O19" s="10">
        <f t="shared" si="0"/>
        <v>97</v>
      </c>
      <c r="P19" s="172" t="s">
        <v>170</v>
      </c>
      <c r="Q19" s="30">
        <f t="shared" si="1"/>
        <v>34</v>
      </c>
    </row>
    <row r="20" spans="1:17" ht="15.75" customHeight="1">
      <c r="A20" s="14">
        <v>16</v>
      </c>
      <c r="B20" s="8" t="s">
        <v>111</v>
      </c>
      <c r="C20" s="11">
        <v>19</v>
      </c>
      <c r="D20" s="11">
        <v>9</v>
      </c>
      <c r="E20" s="11">
        <v>10</v>
      </c>
      <c r="F20" s="11">
        <v>9</v>
      </c>
      <c r="G20" s="11">
        <v>0</v>
      </c>
      <c r="H20" s="11">
        <v>15</v>
      </c>
      <c r="I20" s="11">
        <v>10</v>
      </c>
      <c r="J20" s="11">
        <v>9</v>
      </c>
      <c r="K20" s="11">
        <v>10</v>
      </c>
      <c r="L20" s="11">
        <v>10</v>
      </c>
      <c r="M20" s="11"/>
      <c r="N20" s="12"/>
      <c r="O20" s="10">
        <f t="shared" si="0"/>
        <v>101</v>
      </c>
      <c r="P20" s="172" t="s">
        <v>170</v>
      </c>
      <c r="Q20" s="30">
        <f t="shared" si="1"/>
        <v>38</v>
      </c>
    </row>
    <row r="21" spans="1:17" ht="15.75" customHeight="1">
      <c r="A21" s="14">
        <v>17</v>
      </c>
      <c r="B21" s="8">
        <v>37</v>
      </c>
      <c r="C21" s="14">
        <v>15</v>
      </c>
      <c r="D21" s="14">
        <v>10</v>
      </c>
      <c r="E21" s="14">
        <v>6</v>
      </c>
      <c r="F21" s="14">
        <v>9</v>
      </c>
      <c r="G21" s="14">
        <v>11</v>
      </c>
      <c r="H21" s="14">
        <v>14</v>
      </c>
      <c r="I21" s="14">
        <v>9</v>
      </c>
      <c r="J21" s="14">
        <v>10</v>
      </c>
      <c r="K21" s="14">
        <v>9</v>
      </c>
      <c r="L21" s="14">
        <v>7</v>
      </c>
      <c r="M21" s="14">
        <v>2</v>
      </c>
      <c r="N21" s="14"/>
      <c r="O21" s="10">
        <f t="shared" si="0"/>
        <v>102</v>
      </c>
      <c r="P21" s="172" t="s">
        <v>177</v>
      </c>
      <c r="Q21" s="30">
        <f t="shared" si="1"/>
        <v>31</v>
      </c>
    </row>
    <row r="22" spans="1:17" ht="15.75" customHeight="1">
      <c r="A22" s="14">
        <v>18</v>
      </c>
      <c r="B22" s="8">
        <v>11</v>
      </c>
      <c r="C22" s="11">
        <v>16</v>
      </c>
      <c r="D22" s="11">
        <v>9</v>
      </c>
      <c r="E22" s="11">
        <v>7</v>
      </c>
      <c r="F22" s="11">
        <v>9</v>
      </c>
      <c r="G22" s="11">
        <v>12</v>
      </c>
      <c r="H22" s="11">
        <v>15</v>
      </c>
      <c r="I22" s="11">
        <v>9</v>
      </c>
      <c r="J22" s="11">
        <v>9</v>
      </c>
      <c r="K22" s="11">
        <v>10</v>
      </c>
      <c r="L22" s="11">
        <v>9</v>
      </c>
      <c r="M22" s="11">
        <v>1</v>
      </c>
      <c r="N22" s="12"/>
      <c r="O22" s="10">
        <f t="shared" si="0"/>
        <v>106</v>
      </c>
      <c r="P22" s="172" t="s">
        <v>177</v>
      </c>
      <c r="Q22" s="30">
        <f t="shared" si="1"/>
        <v>32</v>
      </c>
    </row>
    <row r="23" spans="1:17" ht="15.75" customHeight="1">
      <c r="A23" s="14">
        <v>19</v>
      </c>
      <c r="B23" s="8">
        <v>27</v>
      </c>
      <c r="C23" s="14">
        <v>14</v>
      </c>
      <c r="D23" s="14">
        <v>11</v>
      </c>
      <c r="E23" s="14">
        <v>0</v>
      </c>
      <c r="F23" s="14">
        <v>10</v>
      </c>
      <c r="G23" s="14">
        <v>13</v>
      </c>
      <c r="H23" s="14">
        <v>14</v>
      </c>
      <c r="I23" s="14">
        <v>9</v>
      </c>
      <c r="J23" s="14">
        <v>9</v>
      </c>
      <c r="K23" s="14">
        <v>9</v>
      </c>
      <c r="L23" s="14">
        <v>9</v>
      </c>
      <c r="M23" s="14"/>
      <c r="N23" s="14"/>
      <c r="O23" s="10">
        <f t="shared" si="0"/>
        <v>98</v>
      </c>
      <c r="P23" s="172" t="s">
        <v>178</v>
      </c>
      <c r="Q23" s="30">
        <f t="shared" si="1"/>
        <v>25</v>
      </c>
    </row>
    <row r="24" spans="1:17" ht="15.75" customHeight="1">
      <c r="A24" s="14">
        <v>20</v>
      </c>
      <c r="B24" s="8">
        <v>81</v>
      </c>
      <c r="C24" s="11">
        <v>17</v>
      </c>
      <c r="D24" s="11">
        <v>10</v>
      </c>
      <c r="E24" s="11">
        <v>7</v>
      </c>
      <c r="F24" s="11">
        <v>9</v>
      </c>
      <c r="G24" s="11">
        <v>10</v>
      </c>
      <c r="H24" s="11">
        <v>15</v>
      </c>
      <c r="I24" s="11">
        <v>9</v>
      </c>
      <c r="J24" s="11">
        <v>9</v>
      </c>
      <c r="K24" s="11">
        <v>10</v>
      </c>
      <c r="L24" s="11">
        <v>7</v>
      </c>
      <c r="M24" s="11">
        <v>3</v>
      </c>
      <c r="N24" s="12"/>
      <c r="O24" s="10">
        <f t="shared" si="0"/>
        <v>106</v>
      </c>
      <c r="P24" s="172" t="s">
        <v>178</v>
      </c>
      <c r="Q24" s="30">
        <f t="shared" si="1"/>
        <v>34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W44"/>
  <sheetViews>
    <sheetView workbookViewId="0" topLeftCell="A1">
      <selection activeCell="S18" sqref="S1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2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104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106</v>
      </c>
    </row>
    <row r="3" spans="1:20" ht="15.75" customHeight="1">
      <c r="A3" s="257" t="s">
        <v>30</v>
      </c>
      <c r="B3" s="258"/>
      <c r="C3" s="258"/>
      <c r="D3" s="262" t="s">
        <v>105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8</v>
      </c>
      <c r="R3" s="169"/>
      <c r="S3" s="163" t="s">
        <v>167</v>
      </c>
      <c r="T3" s="164">
        <f>MAX(C5:C36)</f>
        <v>14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118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116</v>
      </c>
      <c r="C5" s="11">
        <v>12</v>
      </c>
      <c r="D5" s="11">
        <v>10</v>
      </c>
      <c r="E5" s="11">
        <v>6</v>
      </c>
      <c r="F5" s="11">
        <v>10</v>
      </c>
      <c r="G5" s="11">
        <v>12</v>
      </c>
      <c r="H5" s="11">
        <v>13</v>
      </c>
      <c r="I5" s="11">
        <v>10</v>
      </c>
      <c r="J5" s="11">
        <v>9</v>
      </c>
      <c r="K5" s="11">
        <v>10</v>
      </c>
      <c r="L5" s="11">
        <v>10</v>
      </c>
      <c r="M5" s="11">
        <v>3</v>
      </c>
      <c r="N5" s="12"/>
      <c r="O5" s="10">
        <f aca="true" t="shared" si="0" ref="O5:O24">IF(B5="","",SUM(C5:M5)-(N5))</f>
        <v>105</v>
      </c>
      <c r="P5" s="172" t="s">
        <v>176</v>
      </c>
      <c r="Q5" s="30">
        <f aca="true" t="shared" si="1" ref="Q5:Q44">SUM(C5:E5)</f>
        <v>28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64</v>
      </c>
      <c r="C6" s="11">
        <v>12</v>
      </c>
      <c r="D6" s="11">
        <v>9</v>
      </c>
      <c r="E6" s="11">
        <v>6</v>
      </c>
      <c r="F6" s="11">
        <v>10</v>
      </c>
      <c r="G6" s="11">
        <v>10</v>
      </c>
      <c r="H6" s="11">
        <v>13</v>
      </c>
      <c r="I6" s="11">
        <v>10</v>
      </c>
      <c r="J6" s="11">
        <v>11</v>
      </c>
      <c r="K6" s="11">
        <v>11</v>
      </c>
      <c r="L6" s="11">
        <v>7</v>
      </c>
      <c r="M6" s="11">
        <v>3</v>
      </c>
      <c r="N6" s="12"/>
      <c r="O6" s="10">
        <f t="shared" si="0"/>
        <v>102</v>
      </c>
      <c r="P6" s="172" t="s">
        <v>176</v>
      </c>
      <c r="Q6" s="30">
        <f t="shared" si="1"/>
        <v>27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110</v>
      </c>
      <c r="C7" s="14">
        <v>14</v>
      </c>
      <c r="D7" s="14">
        <v>12</v>
      </c>
      <c r="E7" s="14">
        <v>7</v>
      </c>
      <c r="F7" s="14">
        <v>9</v>
      </c>
      <c r="G7" s="14">
        <v>10</v>
      </c>
      <c r="H7" s="14">
        <v>13</v>
      </c>
      <c r="I7" s="14">
        <v>10</v>
      </c>
      <c r="J7" s="14">
        <v>10</v>
      </c>
      <c r="K7" s="14">
        <v>10</v>
      </c>
      <c r="L7" s="14">
        <v>8</v>
      </c>
      <c r="M7" s="14">
        <v>3</v>
      </c>
      <c r="N7" s="14"/>
      <c r="O7" s="10">
        <f t="shared" si="0"/>
        <v>106</v>
      </c>
      <c r="P7" s="172" t="s">
        <v>176</v>
      </c>
      <c r="Q7" s="30">
        <f t="shared" si="1"/>
        <v>33</v>
      </c>
      <c r="S7" s="163" t="s">
        <v>171</v>
      </c>
      <c r="T7" s="164">
        <v>702</v>
      </c>
    </row>
    <row r="8" spans="1:20" ht="15.75" customHeight="1">
      <c r="A8" s="14">
        <v>4</v>
      </c>
      <c r="B8" s="8">
        <v>137</v>
      </c>
      <c r="C8" s="11">
        <v>12</v>
      </c>
      <c r="D8" s="11">
        <v>10</v>
      </c>
      <c r="E8" s="11">
        <v>8</v>
      </c>
      <c r="F8" s="11">
        <v>10</v>
      </c>
      <c r="G8" s="11">
        <v>11</v>
      </c>
      <c r="H8" s="11">
        <v>14</v>
      </c>
      <c r="I8" s="11">
        <v>10</v>
      </c>
      <c r="J8" s="11">
        <v>10</v>
      </c>
      <c r="K8" s="11">
        <v>10</v>
      </c>
      <c r="L8" s="11">
        <v>7</v>
      </c>
      <c r="M8" s="11">
        <v>3</v>
      </c>
      <c r="N8" s="12"/>
      <c r="O8" s="10">
        <f t="shared" si="0"/>
        <v>105</v>
      </c>
      <c r="P8" s="172" t="s">
        <v>176</v>
      </c>
      <c r="Q8" s="30">
        <f t="shared" si="1"/>
        <v>30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>
        <v>116</v>
      </c>
      <c r="C9" s="11">
        <v>13</v>
      </c>
      <c r="D9" s="11">
        <v>10</v>
      </c>
      <c r="E9" s="11">
        <v>7</v>
      </c>
      <c r="F9" s="11">
        <v>10</v>
      </c>
      <c r="G9" s="11">
        <v>9</v>
      </c>
      <c r="H9" s="11">
        <v>13</v>
      </c>
      <c r="I9" s="11">
        <v>11</v>
      </c>
      <c r="J9" s="11">
        <v>10</v>
      </c>
      <c r="K9" s="11">
        <v>10</v>
      </c>
      <c r="L9" s="11">
        <v>8</v>
      </c>
      <c r="M9" s="11">
        <v>3</v>
      </c>
      <c r="N9" s="12"/>
      <c r="O9" s="10">
        <f t="shared" si="0"/>
        <v>104</v>
      </c>
      <c r="P9" s="172" t="s">
        <v>173</v>
      </c>
      <c r="Q9" s="30">
        <f t="shared" si="1"/>
        <v>30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>
        <v>64</v>
      </c>
      <c r="C10" s="11">
        <v>14</v>
      </c>
      <c r="D10" s="11">
        <v>10</v>
      </c>
      <c r="E10" s="11">
        <v>6</v>
      </c>
      <c r="F10" s="11">
        <v>9</v>
      </c>
      <c r="G10" s="11">
        <v>10</v>
      </c>
      <c r="H10" s="11">
        <v>13</v>
      </c>
      <c r="I10" s="11">
        <v>10</v>
      </c>
      <c r="J10" s="11">
        <v>11</v>
      </c>
      <c r="K10" s="11">
        <v>10</v>
      </c>
      <c r="L10" s="11">
        <v>9</v>
      </c>
      <c r="M10" s="11">
        <v>3</v>
      </c>
      <c r="N10" s="12"/>
      <c r="O10" s="10">
        <f t="shared" si="0"/>
        <v>105</v>
      </c>
      <c r="P10" s="172" t="s">
        <v>173</v>
      </c>
      <c r="Q10" s="30">
        <f t="shared" si="1"/>
        <v>30</v>
      </c>
      <c r="S10" s="268" t="s">
        <v>183</v>
      </c>
      <c r="T10" s="270">
        <v>70</v>
      </c>
    </row>
    <row r="11" spans="1:20" ht="15.75" customHeight="1">
      <c r="A11" s="14">
        <v>7</v>
      </c>
      <c r="B11" s="8">
        <v>110</v>
      </c>
      <c r="C11" s="11">
        <v>0</v>
      </c>
      <c r="D11" s="11">
        <v>9</v>
      </c>
      <c r="E11" s="11">
        <v>0</v>
      </c>
      <c r="F11" s="11">
        <v>9</v>
      </c>
      <c r="G11" s="11">
        <v>11</v>
      </c>
      <c r="H11" s="11">
        <v>12</v>
      </c>
      <c r="I11" s="11">
        <v>9</v>
      </c>
      <c r="J11" s="11">
        <v>10</v>
      </c>
      <c r="K11" s="11">
        <v>9</v>
      </c>
      <c r="L11" s="11">
        <v>6</v>
      </c>
      <c r="M11" s="11"/>
      <c r="N11" s="12"/>
      <c r="O11" s="10">
        <f t="shared" si="0"/>
        <v>75</v>
      </c>
      <c r="P11" s="172" t="s">
        <v>173</v>
      </c>
      <c r="Q11" s="30">
        <f t="shared" si="1"/>
        <v>9</v>
      </c>
      <c r="S11" s="269"/>
      <c r="T11" s="271"/>
    </row>
    <row r="12" spans="1:20" ht="15.75" customHeight="1">
      <c r="A12" s="14">
        <v>8</v>
      </c>
      <c r="B12" s="173">
        <v>137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/>
      <c r="N12" s="12"/>
      <c r="O12" s="10">
        <f t="shared" si="0"/>
        <v>0</v>
      </c>
      <c r="P12" s="172" t="s">
        <v>173</v>
      </c>
      <c r="Q12" s="30">
        <f t="shared" si="1"/>
        <v>0</v>
      </c>
      <c r="S12" s="268" t="s">
        <v>184</v>
      </c>
      <c r="T12" s="270">
        <v>96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f>SUM(O5:O12)</f>
        <v>702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217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N1:O1"/>
    <mergeCell ref="A2:C2"/>
    <mergeCell ref="D2:K2"/>
    <mergeCell ref="N2:O2"/>
    <mergeCell ref="A3:C3"/>
    <mergeCell ref="D3:F3"/>
    <mergeCell ref="G3:I3"/>
    <mergeCell ref="J3:K3"/>
    <mergeCell ref="N3:O3"/>
    <mergeCell ref="S10:S11"/>
    <mergeCell ref="T10:T11"/>
    <mergeCell ref="S12:S13"/>
    <mergeCell ref="T12:T13"/>
    <mergeCell ref="S15:S16"/>
    <mergeCell ref="T15:T1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W4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120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87</v>
      </c>
    </row>
    <row r="3" spans="1:20" ht="15.75" customHeight="1">
      <c r="A3" s="257" t="s">
        <v>30</v>
      </c>
      <c r="B3" s="258"/>
      <c r="C3" s="258"/>
      <c r="D3" s="262" t="s">
        <v>205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4</v>
      </c>
      <c r="R3" s="169"/>
      <c r="S3" s="163" t="s">
        <v>167</v>
      </c>
      <c r="T3" s="164">
        <f>MAX(C5:C36)</f>
        <v>13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84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4</v>
      </c>
      <c r="C5" s="11">
        <v>12</v>
      </c>
      <c r="D5" s="11">
        <v>9</v>
      </c>
      <c r="E5" s="11">
        <v>7</v>
      </c>
      <c r="F5" s="11">
        <v>9</v>
      </c>
      <c r="G5" s="11">
        <v>0</v>
      </c>
      <c r="H5" s="11">
        <v>12</v>
      </c>
      <c r="I5" s="11">
        <v>10</v>
      </c>
      <c r="J5" s="11">
        <v>10</v>
      </c>
      <c r="K5" s="11">
        <v>9</v>
      </c>
      <c r="L5" s="11">
        <v>8</v>
      </c>
      <c r="M5" s="11"/>
      <c r="N5" s="12"/>
      <c r="O5" s="10">
        <f aca="true" t="shared" si="0" ref="O5:O24">IF(B5="","",SUM(C5:M5)-(N5))</f>
        <v>86</v>
      </c>
      <c r="P5" s="172" t="s">
        <v>173</v>
      </c>
      <c r="Q5" s="30">
        <f aca="true" t="shared" si="1" ref="Q5:Q44">SUM(C5:E5)</f>
        <v>28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22</v>
      </c>
      <c r="C6" s="11">
        <v>12</v>
      </c>
      <c r="D6" s="11">
        <v>0</v>
      </c>
      <c r="E6" s="11">
        <v>0</v>
      </c>
      <c r="F6" s="11">
        <v>9</v>
      </c>
      <c r="G6" s="11">
        <v>12</v>
      </c>
      <c r="H6" s="11">
        <v>12</v>
      </c>
      <c r="I6" s="11">
        <v>10</v>
      </c>
      <c r="J6" s="11">
        <v>9</v>
      </c>
      <c r="K6" s="11">
        <v>9</v>
      </c>
      <c r="L6" s="11">
        <v>8</v>
      </c>
      <c r="M6" s="11"/>
      <c r="N6" s="12">
        <v>1</v>
      </c>
      <c r="O6" s="10">
        <f t="shared" si="0"/>
        <v>80</v>
      </c>
      <c r="P6" s="172" t="s">
        <v>173</v>
      </c>
      <c r="Q6" s="30">
        <f t="shared" si="1"/>
        <v>12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14</v>
      </c>
      <c r="C7" s="14">
        <v>13</v>
      </c>
      <c r="D7" s="14">
        <v>10</v>
      </c>
      <c r="E7" s="14">
        <v>0</v>
      </c>
      <c r="F7" s="14">
        <v>9</v>
      </c>
      <c r="G7" s="14">
        <v>0</v>
      </c>
      <c r="H7" s="14">
        <v>12</v>
      </c>
      <c r="I7" s="14">
        <v>10</v>
      </c>
      <c r="J7" s="14">
        <v>10</v>
      </c>
      <c r="K7" s="14">
        <v>10</v>
      </c>
      <c r="L7" s="14">
        <v>7</v>
      </c>
      <c r="M7" s="14"/>
      <c r="N7" s="14"/>
      <c r="O7" s="10">
        <f t="shared" si="0"/>
        <v>81</v>
      </c>
      <c r="P7" s="172" t="s">
        <v>173</v>
      </c>
      <c r="Q7" s="30">
        <f t="shared" si="1"/>
        <v>23</v>
      </c>
      <c r="S7" s="163" t="s">
        <v>171</v>
      </c>
      <c r="T7" s="164">
        <v>334</v>
      </c>
    </row>
    <row r="8" spans="1:20" ht="15.75" customHeight="1">
      <c r="A8" s="14">
        <v>4</v>
      </c>
      <c r="B8" s="8">
        <v>17</v>
      </c>
      <c r="C8" s="11">
        <v>12</v>
      </c>
      <c r="D8" s="11">
        <v>9</v>
      </c>
      <c r="E8" s="11">
        <v>0</v>
      </c>
      <c r="F8" s="11">
        <v>9</v>
      </c>
      <c r="G8" s="11">
        <v>11</v>
      </c>
      <c r="H8" s="11">
        <v>12</v>
      </c>
      <c r="I8" s="11">
        <v>9</v>
      </c>
      <c r="J8" s="11">
        <v>10</v>
      </c>
      <c r="K8" s="11">
        <v>9</v>
      </c>
      <c r="L8" s="11">
        <v>7</v>
      </c>
      <c r="M8" s="11"/>
      <c r="N8" s="12">
        <v>1</v>
      </c>
      <c r="O8" s="10">
        <f t="shared" si="0"/>
        <v>87</v>
      </c>
      <c r="P8" s="172" t="s">
        <v>173</v>
      </c>
      <c r="Q8" s="30">
        <f t="shared" si="1"/>
        <v>21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72"/>
      <c r="Q9" s="30">
        <f t="shared" si="1"/>
        <v>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72"/>
      <c r="Q10" s="30">
        <f t="shared" si="1"/>
        <v>0</v>
      </c>
      <c r="S10" s="268" t="s">
        <v>183</v>
      </c>
      <c r="T10" s="270">
        <v>35</v>
      </c>
    </row>
    <row r="11" spans="1:20" ht="15.75" customHeight="1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72"/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72"/>
      <c r="Q12" s="30">
        <f t="shared" si="1"/>
        <v>0</v>
      </c>
      <c r="S12" s="268" t="s">
        <v>184</v>
      </c>
      <c r="T12" s="270">
        <v>71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334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84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W4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0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97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4</v>
      </c>
      <c r="Q2" s="161" t="s">
        <v>162</v>
      </c>
      <c r="R2" s="162"/>
      <c r="S2" s="163" t="s">
        <v>163</v>
      </c>
      <c r="T2" s="164">
        <f>MAX(O5:O36)</f>
        <v>97</v>
      </c>
    </row>
    <row r="3" spans="1:20" ht="15.75" customHeight="1">
      <c r="A3" s="257" t="s">
        <v>30</v>
      </c>
      <c r="B3" s="258"/>
      <c r="C3" s="258"/>
      <c r="D3" s="262"/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8</v>
      </c>
      <c r="R3" s="169"/>
      <c r="S3" s="163" t="s">
        <v>167</v>
      </c>
      <c r="T3" s="164">
        <f>MAX(C5:C36)</f>
        <v>16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 t="s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54</v>
      </c>
      <c r="C5" s="11">
        <v>14</v>
      </c>
      <c r="D5" s="11">
        <v>0</v>
      </c>
      <c r="E5" s="11">
        <v>6</v>
      </c>
      <c r="F5" s="11">
        <v>10</v>
      </c>
      <c r="G5" s="11">
        <v>13</v>
      </c>
      <c r="H5" s="11">
        <v>14</v>
      </c>
      <c r="I5" s="11">
        <v>10</v>
      </c>
      <c r="J5" s="11">
        <v>10</v>
      </c>
      <c r="K5" s="11">
        <v>9</v>
      </c>
      <c r="L5" s="11">
        <v>6</v>
      </c>
      <c r="M5" s="11"/>
      <c r="N5" s="12"/>
      <c r="O5" s="10">
        <f aca="true" t="shared" si="0" ref="O5:O24">IF(B5="","",SUM(C5:M5)-(N5))</f>
        <v>92</v>
      </c>
      <c r="P5" s="172" t="s">
        <v>174</v>
      </c>
      <c r="Q5" s="30">
        <f aca="true" t="shared" si="1" ref="Q5:Q44">SUM(C5:E5)</f>
        <v>20</v>
      </c>
      <c r="S5" s="163" t="s">
        <v>141</v>
      </c>
      <c r="T5" s="164">
        <v>42</v>
      </c>
    </row>
    <row r="6" spans="1:20" ht="15.75" customHeight="1">
      <c r="A6" s="14">
        <v>2</v>
      </c>
      <c r="B6" s="8">
        <v>53</v>
      </c>
      <c r="C6" s="11">
        <v>16</v>
      </c>
      <c r="D6" s="11">
        <v>0</v>
      </c>
      <c r="E6" s="11">
        <v>6</v>
      </c>
      <c r="F6" s="11">
        <v>9</v>
      </c>
      <c r="G6" s="11">
        <v>0</v>
      </c>
      <c r="H6" s="11">
        <v>12</v>
      </c>
      <c r="I6" s="11">
        <v>9</v>
      </c>
      <c r="J6" s="11">
        <v>9</v>
      </c>
      <c r="K6" s="11">
        <v>11</v>
      </c>
      <c r="L6" s="11">
        <v>6</v>
      </c>
      <c r="M6" s="11"/>
      <c r="N6" s="12"/>
      <c r="O6" s="10">
        <f t="shared" si="0"/>
        <v>78</v>
      </c>
      <c r="P6" s="172" t="s">
        <v>174</v>
      </c>
      <c r="Q6" s="30">
        <f t="shared" si="1"/>
        <v>22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42</v>
      </c>
      <c r="C7" s="14">
        <v>14</v>
      </c>
      <c r="D7" s="14">
        <v>0</v>
      </c>
      <c r="E7" s="14">
        <v>6</v>
      </c>
      <c r="F7" s="14">
        <v>9</v>
      </c>
      <c r="G7" s="14">
        <v>12</v>
      </c>
      <c r="H7" s="14">
        <v>15</v>
      </c>
      <c r="I7" s="14">
        <v>11</v>
      </c>
      <c r="J7" s="14">
        <v>10</v>
      </c>
      <c r="K7" s="14">
        <v>10</v>
      </c>
      <c r="L7" s="14">
        <v>6</v>
      </c>
      <c r="M7" s="14"/>
      <c r="N7" s="14"/>
      <c r="O7" s="10">
        <f t="shared" si="0"/>
        <v>93</v>
      </c>
      <c r="P7" s="172" t="s">
        <v>175</v>
      </c>
      <c r="Q7" s="30">
        <f t="shared" si="1"/>
        <v>20</v>
      </c>
      <c r="S7" s="163" t="s">
        <v>171</v>
      </c>
      <c r="T7" s="164" t="s">
        <v>89</v>
      </c>
    </row>
    <row r="8" spans="1:20" ht="15.75" customHeight="1">
      <c r="A8" s="14">
        <v>4</v>
      </c>
      <c r="B8" s="8">
        <v>82</v>
      </c>
      <c r="C8" s="11">
        <v>15</v>
      </c>
      <c r="D8" s="11">
        <v>0</v>
      </c>
      <c r="E8" s="11">
        <v>6</v>
      </c>
      <c r="F8" s="11">
        <v>9</v>
      </c>
      <c r="G8" s="11">
        <v>12</v>
      </c>
      <c r="H8" s="11">
        <v>14</v>
      </c>
      <c r="I8" s="11">
        <v>10</v>
      </c>
      <c r="J8" s="11">
        <v>11</v>
      </c>
      <c r="K8" s="11">
        <v>10</v>
      </c>
      <c r="L8" s="11">
        <v>6</v>
      </c>
      <c r="M8" s="11"/>
      <c r="N8" s="12"/>
      <c r="O8" s="10">
        <f t="shared" si="0"/>
        <v>93</v>
      </c>
      <c r="P8" s="172" t="s">
        <v>175</v>
      </c>
      <c r="Q8" s="30">
        <f t="shared" si="1"/>
        <v>21</v>
      </c>
      <c r="S8" s="163" t="s">
        <v>203</v>
      </c>
      <c r="T8" s="164">
        <v>545</v>
      </c>
    </row>
    <row r="9" spans="1:20" ht="15.75" customHeight="1">
      <c r="A9" s="14">
        <v>5</v>
      </c>
      <c r="B9" s="173">
        <v>45</v>
      </c>
      <c r="C9" s="11">
        <v>15</v>
      </c>
      <c r="D9" s="11">
        <v>0</v>
      </c>
      <c r="E9" s="11">
        <v>0</v>
      </c>
      <c r="F9" s="11">
        <v>9</v>
      </c>
      <c r="G9" s="11">
        <v>12</v>
      </c>
      <c r="H9" s="11">
        <v>14</v>
      </c>
      <c r="I9" s="11">
        <v>13</v>
      </c>
      <c r="J9" s="11">
        <v>10</v>
      </c>
      <c r="K9" s="11">
        <v>10</v>
      </c>
      <c r="L9" s="11">
        <v>9</v>
      </c>
      <c r="M9" s="11"/>
      <c r="N9" s="12"/>
      <c r="O9" s="10">
        <f t="shared" si="0"/>
        <v>92</v>
      </c>
      <c r="P9" s="172" t="s">
        <v>177</v>
      </c>
      <c r="Q9" s="30">
        <f t="shared" si="1"/>
        <v>15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>
        <v>43</v>
      </c>
      <c r="C10" s="11">
        <v>12</v>
      </c>
      <c r="D10" s="11">
        <v>11</v>
      </c>
      <c r="E10" s="11">
        <v>0</v>
      </c>
      <c r="F10" s="11">
        <v>9</v>
      </c>
      <c r="G10" s="11">
        <v>9</v>
      </c>
      <c r="H10" s="11">
        <v>15</v>
      </c>
      <c r="I10" s="11">
        <v>10</v>
      </c>
      <c r="J10" s="11">
        <v>9</v>
      </c>
      <c r="K10" s="11">
        <v>12</v>
      </c>
      <c r="L10" s="11">
        <v>10</v>
      </c>
      <c r="M10" s="11"/>
      <c r="N10" s="12"/>
      <c r="O10" s="10">
        <f t="shared" si="0"/>
        <v>97</v>
      </c>
      <c r="P10" s="172" t="s">
        <v>177</v>
      </c>
      <c r="Q10" s="30">
        <f t="shared" si="1"/>
        <v>23</v>
      </c>
      <c r="S10" s="268" t="s">
        <v>183</v>
      </c>
      <c r="T10" s="270">
        <v>27</v>
      </c>
    </row>
    <row r="11" spans="1:20" ht="15.75" customHeight="1">
      <c r="A11" s="14">
        <v>7</v>
      </c>
      <c r="B11" s="8">
        <v>36</v>
      </c>
      <c r="C11" s="11">
        <v>15</v>
      </c>
      <c r="D11" s="11">
        <v>0</v>
      </c>
      <c r="E11" s="11">
        <v>0</v>
      </c>
      <c r="F11" s="11">
        <v>10</v>
      </c>
      <c r="G11" s="11">
        <v>0</v>
      </c>
      <c r="H11" s="11">
        <v>13</v>
      </c>
      <c r="I11" s="11">
        <v>9</v>
      </c>
      <c r="J11" s="11">
        <v>9</v>
      </c>
      <c r="K11" s="11">
        <v>12</v>
      </c>
      <c r="L11" s="11">
        <v>8</v>
      </c>
      <c r="M11" s="11"/>
      <c r="N11" s="12"/>
      <c r="O11" s="10">
        <f t="shared" si="0"/>
        <v>76</v>
      </c>
      <c r="P11" s="172" t="s">
        <v>178</v>
      </c>
      <c r="Q11" s="30">
        <f t="shared" si="1"/>
        <v>15</v>
      </c>
      <c r="S11" s="269"/>
      <c r="T11" s="271"/>
    </row>
    <row r="12" spans="1:20" ht="15.75" customHeight="1">
      <c r="A12" s="14">
        <v>8</v>
      </c>
      <c r="B12" s="173">
        <v>44</v>
      </c>
      <c r="C12" s="11">
        <v>16</v>
      </c>
      <c r="D12" s="11">
        <v>0</v>
      </c>
      <c r="E12" s="11">
        <v>6</v>
      </c>
      <c r="F12" s="11">
        <v>9</v>
      </c>
      <c r="G12" s="11">
        <v>0</v>
      </c>
      <c r="H12" s="11">
        <v>15</v>
      </c>
      <c r="I12" s="11">
        <v>13</v>
      </c>
      <c r="J12" s="11">
        <v>10</v>
      </c>
      <c r="K12" s="11">
        <v>12</v>
      </c>
      <c r="L12" s="11">
        <v>7</v>
      </c>
      <c r="M12" s="11"/>
      <c r="N12" s="12"/>
      <c r="O12" s="10">
        <f t="shared" si="0"/>
        <v>88</v>
      </c>
      <c r="P12" s="172" t="s">
        <v>178</v>
      </c>
      <c r="Q12" s="30">
        <f t="shared" si="1"/>
        <v>22</v>
      </c>
      <c r="S12" s="268" t="s">
        <v>184</v>
      </c>
      <c r="T12" s="270">
        <v>106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709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158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W44"/>
  <sheetViews>
    <sheetView workbookViewId="0" topLeftCell="A1">
      <selection activeCell="T15" sqref="T15:T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/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179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/>
      <c r="Q2" s="161" t="s">
        <v>162</v>
      </c>
      <c r="R2" s="162"/>
      <c r="S2" s="163" t="s">
        <v>163</v>
      </c>
      <c r="T2" s="164">
        <f>MAX(O5:O36)</f>
        <v>83</v>
      </c>
    </row>
    <row r="3" spans="1:20" ht="15.75" customHeight="1">
      <c r="A3" s="257" t="s">
        <v>30</v>
      </c>
      <c r="B3" s="258"/>
      <c r="C3" s="258"/>
      <c r="D3" s="262" t="s">
        <v>180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/>
      <c r="Q3" s="168">
        <f>SUM((P1*4)+(P2*2)+P3)</f>
        <v>0</v>
      </c>
      <c r="R3" s="169"/>
      <c r="S3" s="163" t="s">
        <v>167</v>
      </c>
      <c r="T3" s="164">
        <f>MAX(C5:C36)</f>
        <v>12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 t="s">
        <v>89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30</v>
      </c>
      <c r="C5" s="11">
        <v>12</v>
      </c>
      <c r="D5" s="11">
        <v>0</v>
      </c>
      <c r="E5" s="11">
        <v>7</v>
      </c>
      <c r="F5" s="11">
        <v>8</v>
      </c>
      <c r="G5" s="11">
        <v>11</v>
      </c>
      <c r="H5" s="11">
        <v>12</v>
      </c>
      <c r="I5" s="11">
        <v>11</v>
      </c>
      <c r="J5" s="11">
        <v>9</v>
      </c>
      <c r="K5" s="11">
        <v>8</v>
      </c>
      <c r="L5" s="11">
        <v>6</v>
      </c>
      <c r="M5" s="11"/>
      <c r="N5" s="12">
        <v>1</v>
      </c>
      <c r="O5" s="10">
        <f aca="true" t="shared" si="0" ref="O5:O24">IF(B5="","",SUM(C5:M5)-(N5))</f>
        <v>83</v>
      </c>
      <c r="P5" s="172" t="s">
        <v>174</v>
      </c>
      <c r="Q5" s="30">
        <f aca="true" t="shared" si="1" ref="Q5:Q44">SUM(C5:E5)</f>
        <v>19</v>
      </c>
      <c r="S5" s="163" t="s">
        <v>141</v>
      </c>
      <c r="T5" s="164">
        <v>26</v>
      </c>
    </row>
    <row r="6" spans="1:20" ht="15.75" customHeight="1">
      <c r="A6" s="14">
        <v>2</v>
      </c>
      <c r="B6" s="8">
        <v>8</v>
      </c>
      <c r="C6" s="11">
        <v>0</v>
      </c>
      <c r="D6" s="11">
        <v>0</v>
      </c>
      <c r="E6" s="11">
        <v>7</v>
      </c>
      <c r="F6" s="11">
        <v>9</v>
      </c>
      <c r="G6" s="11">
        <v>12</v>
      </c>
      <c r="H6" s="11">
        <v>13</v>
      </c>
      <c r="I6" s="11">
        <v>10</v>
      </c>
      <c r="J6" s="11">
        <v>9</v>
      </c>
      <c r="K6" s="11">
        <v>9</v>
      </c>
      <c r="L6" s="11">
        <v>7</v>
      </c>
      <c r="M6" s="11"/>
      <c r="N6" s="12"/>
      <c r="O6" s="10">
        <f t="shared" si="0"/>
        <v>76</v>
      </c>
      <c r="P6" s="172" t="s">
        <v>174</v>
      </c>
      <c r="Q6" s="30">
        <f t="shared" si="1"/>
        <v>7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21</v>
      </c>
      <c r="C7" s="14">
        <v>0</v>
      </c>
      <c r="D7" s="14">
        <v>0</v>
      </c>
      <c r="E7" s="14">
        <v>6</v>
      </c>
      <c r="F7" s="14">
        <v>8</v>
      </c>
      <c r="G7" s="14">
        <v>0</v>
      </c>
      <c r="H7" s="14">
        <v>12</v>
      </c>
      <c r="I7" s="14">
        <v>9</v>
      </c>
      <c r="J7" s="14">
        <v>9</v>
      </c>
      <c r="K7" s="14">
        <v>9</v>
      </c>
      <c r="L7" s="14">
        <v>6</v>
      </c>
      <c r="M7" s="14"/>
      <c r="N7" s="14"/>
      <c r="O7" s="10">
        <f t="shared" si="0"/>
        <v>59</v>
      </c>
      <c r="P7" s="172" t="s">
        <v>175</v>
      </c>
      <c r="Q7" s="30">
        <f t="shared" si="1"/>
        <v>6</v>
      </c>
      <c r="S7" s="163" t="s">
        <v>171</v>
      </c>
      <c r="T7" s="164" t="s">
        <v>89</v>
      </c>
    </row>
    <row r="8" spans="1:20" ht="15.75" customHeight="1">
      <c r="A8" s="14">
        <v>4</v>
      </c>
      <c r="B8" s="8">
        <v>13</v>
      </c>
      <c r="C8" s="11">
        <v>0</v>
      </c>
      <c r="D8" s="11">
        <v>0</v>
      </c>
      <c r="E8" s="11">
        <v>0</v>
      </c>
      <c r="F8" s="11">
        <v>9</v>
      </c>
      <c r="G8" s="11">
        <v>0</v>
      </c>
      <c r="H8" s="11">
        <v>12</v>
      </c>
      <c r="I8" s="11">
        <v>9</v>
      </c>
      <c r="J8" s="11">
        <v>8</v>
      </c>
      <c r="K8" s="11">
        <v>9</v>
      </c>
      <c r="L8" s="11">
        <v>6</v>
      </c>
      <c r="M8" s="11"/>
      <c r="N8" s="12"/>
      <c r="O8" s="10">
        <f t="shared" si="0"/>
        <v>53</v>
      </c>
      <c r="P8" s="172" t="s">
        <v>175</v>
      </c>
      <c r="Q8" s="30">
        <f t="shared" si="1"/>
        <v>0</v>
      </c>
      <c r="S8" s="163" t="s">
        <v>203</v>
      </c>
      <c r="T8" s="164">
        <v>271</v>
      </c>
    </row>
    <row r="9" spans="1:20" ht="15.75" customHeight="1">
      <c r="A9" s="14">
        <v>5</v>
      </c>
      <c r="B9" s="17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72"/>
      <c r="Q9" s="30">
        <f t="shared" si="1"/>
        <v>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72"/>
      <c r="Q10" s="30">
        <f t="shared" si="1"/>
        <v>0</v>
      </c>
      <c r="S10" s="268" t="s">
        <v>183</v>
      </c>
      <c r="T10" s="270">
        <v>20</v>
      </c>
    </row>
    <row r="11" spans="1:20" ht="15.75" customHeight="1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72"/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72"/>
      <c r="Q12" s="30">
        <f t="shared" si="1"/>
        <v>0</v>
      </c>
      <c r="S12" s="268" t="s">
        <v>184</v>
      </c>
      <c r="T12" s="270">
        <v>72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271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32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W44"/>
  <sheetViews>
    <sheetView workbookViewId="0" topLeftCell="A1">
      <selection activeCell="S22" sqref="S22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188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1</v>
      </c>
      <c r="Q2" s="161" t="s">
        <v>162</v>
      </c>
      <c r="R2" s="162"/>
      <c r="S2" s="163" t="s">
        <v>163</v>
      </c>
      <c r="T2" s="164">
        <f>MAX(O5:O36)</f>
        <v>76</v>
      </c>
    </row>
    <row r="3" spans="1:20" ht="15.75" customHeight="1">
      <c r="A3" s="257" t="s">
        <v>30</v>
      </c>
      <c r="B3" s="258"/>
      <c r="C3" s="258"/>
      <c r="D3" s="262" t="s">
        <v>127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2</v>
      </c>
      <c r="Q3" s="168">
        <f>SUM((P1*4)+(P2*2)+P3)</f>
        <v>8</v>
      </c>
      <c r="R3" s="169"/>
      <c r="S3" s="163" t="s">
        <v>167</v>
      </c>
      <c r="T3" s="164">
        <f>MAX(C5:C36)</f>
        <v>12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25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82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/>
      <c r="N5" s="12"/>
      <c r="O5" s="10">
        <f aca="true" t="shared" si="0" ref="O5:O24">IF(B5="","",SUM(C5:M5)-(N5))</f>
        <v>0</v>
      </c>
      <c r="P5" s="172" t="s">
        <v>170</v>
      </c>
      <c r="Q5" s="30">
        <f aca="true" t="shared" si="1" ref="Q5:Q44">SUM(C5:E5)</f>
        <v>0</v>
      </c>
      <c r="S5" s="163" t="s">
        <v>141</v>
      </c>
      <c r="T5" s="164">
        <v>13</v>
      </c>
    </row>
    <row r="6" spans="1:20" ht="15.75" customHeight="1">
      <c r="A6" s="14">
        <v>2</v>
      </c>
      <c r="B6" s="8" t="s">
        <v>110</v>
      </c>
      <c r="C6" s="11">
        <v>0</v>
      </c>
      <c r="D6" s="11">
        <v>9</v>
      </c>
      <c r="E6" s="11">
        <v>0</v>
      </c>
      <c r="F6" s="11">
        <v>9</v>
      </c>
      <c r="G6" s="11">
        <v>0</v>
      </c>
      <c r="H6" s="11">
        <v>12</v>
      </c>
      <c r="I6" s="11">
        <v>9</v>
      </c>
      <c r="J6" s="11">
        <v>9</v>
      </c>
      <c r="K6" s="11">
        <v>9</v>
      </c>
      <c r="L6" s="11">
        <v>9</v>
      </c>
      <c r="M6" s="11"/>
      <c r="N6" s="12"/>
      <c r="O6" s="10">
        <f t="shared" si="0"/>
        <v>66</v>
      </c>
      <c r="P6" s="172" t="s">
        <v>170</v>
      </c>
      <c r="Q6" s="30">
        <f t="shared" si="1"/>
        <v>9</v>
      </c>
      <c r="S6" s="163" t="s">
        <v>181</v>
      </c>
      <c r="T6" s="164">
        <v>9</v>
      </c>
    </row>
    <row r="7" spans="1:20" ht="15.75" customHeight="1">
      <c r="A7" s="14">
        <v>3</v>
      </c>
      <c r="B7" s="8">
        <v>40</v>
      </c>
      <c r="C7" s="14">
        <v>0</v>
      </c>
      <c r="D7" s="14">
        <v>0</v>
      </c>
      <c r="E7" s="14">
        <v>7</v>
      </c>
      <c r="F7" s="14">
        <v>9</v>
      </c>
      <c r="G7" s="14">
        <v>0</v>
      </c>
      <c r="H7" s="14">
        <v>14</v>
      </c>
      <c r="I7" s="14">
        <v>9</v>
      </c>
      <c r="J7" s="14">
        <v>10</v>
      </c>
      <c r="K7" s="14">
        <v>10</v>
      </c>
      <c r="L7" s="14">
        <v>9</v>
      </c>
      <c r="M7" s="14"/>
      <c r="N7" s="14"/>
      <c r="O7" s="10">
        <f t="shared" si="0"/>
        <v>68</v>
      </c>
      <c r="P7" s="172" t="s">
        <v>173</v>
      </c>
      <c r="Q7" s="30">
        <f t="shared" si="1"/>
        <v>7</v>
      </c>
      <c r="S7" s="163" t="s">
        <v>171</v>
      </c>
      <c r="T7" s="164">
        <v>267</v>
      </c>
    </row>
    <row r="8" spans="1:20" ht="15.75" customHeight="1">
      <c r="A8" s="14">
        <v>4</v>
      </c>
      <c r="B8" s="8">
        <v>8</v>
      </c>
      <c r="C8" s="11">
        <v>0</v>
      </c>
      <c r="D8" s="11">
        <v>0</v>
      </c>
      <c r="E8" s="11">
        <v>0</v>
      </c>
      <c r="F8" s="11">
        <v>9</v>
      </c>
      <c r="G8" s="11">
        <v>0</v>
      </c>
      <c r="H8" s="11">
        <v>13</v>
      </c>
      <c r="I8" s="11">
        <v>9</v>
      </c>
      <c r="J8" s="11">
        <v>9</v>
      </c>
      <c r="K8" s="11">
        <v>9</v>
      </c>
      <c r="L8" s="11">
        <v>8</v>
      </c>
      <c r="M8" s="11"/>
      <c r="N8" s="12"/>
      <c r="O8" s="10">
        <f t="shared" si="0"/>
        <v>57</v>
      </c>
      <c r="P8" s="172" t="s">
        <v>173</v>
      </c>
      <c r="Q8" s="30">
        <f t="shared" si="1"/>
        <v>0</v>
      </c>
      <c r="S8" s="163" t="s">
        <v>203</v>
      </c>
      <c r="T8" s="164">
        <v>135</v>
      </c>
    </row>
    <row r="9" spans="1:20" ht="15.75" customHeight="1">
      <c r="A9" s="14">
        <v>5</v>
      </c>
      <c r="B9" s="173">
        <v>7</v>
      </c>
      <c r="C9" s="11">
        <v>0</v>
      </c>
      <c r="D9" s="11">
        <v>0</v>
      </c>
      <c r="E9" s="11">
        <v>6</v>
      </c>
      <c r="F9" s="11">
        <v>9</v>
      </c>
      <c r="G9" s="11">
        <v>9</v>
      </c>
      <c r="H9" s="11">
        <v>13</v>
      </c>
      <c r="I9" s="11">
        <v>9</v>
      </c>
      <c r="J9" s="11">
        <v>10</v>
      </c>
      <c r="K9" s="11">
        <v>11</v>
      </c>
      <c r="L9" s="11">
        <v>9</v>
      </c>
      <c r="M9" s="11"/>
      <c r="N9" s="12"/>
      <c r="O9" s="10">
        <f t="shared" si="0"/>
        <v>76</v>
      </c>
      <c r="P9" s="172" t="s">
        <v>173</v>
      </c>
      <c r="Q9" s="30">
        <f t="shared" si="1"/>
        <v>6</v>
      </c>
      <c r="S9" s="163" t="s">
        <v>172</v>
      </c>
      <c r="T9" s="164">
        <v>134</v>
      </c>
    </row>
    <row r="10" spans="1:20" ht="15.75" customHeight="1">
      <c r="A10" s="14">
        <v>6</v>
      </c>
      <c r="B10" s="173">
        <v>6</v>
      </c>
      <c r="C10" s="11">
        <v>12</v>
      </c>
      <c r="D10" s="11">
        <v>0</v>
      </c>
      <c r="E10" s="11">
        <v>0</v>
      </c>
      <c r="F10" s="11">
        <v>9</v>
      </c>
      <c r="G10" s="11">
        <v>0</v>
      </c>
      <c r="H10" s="11">
        <v>12</v>
      </c>
      <c r="I10" s="11">
        <v>9</v>
      </c>
      <c r="J10" s="11">
        <v>9</v>
      </c>
      <c r="K10" s="11">
        <v>9</v>
      </c>
      <c r="L10" s="11">
        <v>6</v>
      </c>
      <c r="M10" s="11"/>
      <c r="N10" s="12"/>
      <c r="O10" s="10">
        <f t="shared" si="0"/>
        <v>66</v>
      </c>
      <c r="P10" s="172" t="s">
        <v>173</v>
      </c>
      <c r="Q10" s="30">
        <f t="shared" si="1"/>
        <v>12</v>
      </c>
      <c r="S10" s="268" t="s">
        <v>183</v>
      </c>
      <c r="T10" s="270">
        <v>45</v>
      </c>
    </row>
    <row r="11" spans="1:20" ht="15.75" customHeight="1">
      <c r="A11" s="14">
        <v>7</v>
      </c>
      <c r="B11" s="8">
        <v>45</v>
      </c>
      <c r="C11" s="11">
        <v>0</v>
      </c>
      <c r="D11" s="11">
        <v>0</v>
      </c>
      <c r="E11" s="11">
        <v>7</v>
      </c>
      <c r="F11" s="11">
        <v>8</v>
      </c>
      <c r="G11" s="11">
        <v>0</v>
      </c>
      <c r="H11" s="11">
        <v>14</v>
      </c>
      <c r="I11" s="11">
        <v>8</v>
      </c>
      <c r="J11" s="11">
        <v>9</v>
      </c>
      <c r="K11" s="11">
        <v>9</v>
      </c>
      <c r="L11" s="11">
        <v>13</v>
      </c>
      <c r="M11" s="11"/>
      <c r="N11" s="12"/>
      <c r="O11" s="10">
        <f t="shared" si="0"/>
        <v>68</v>
      </c>
      <c r="P11" s="172" t="s">
        <v>174</v>
      </c>
      <c r="Q11" s="30">
        <f t="shared" si="1"/>
        <v>7</v>
      </c>
      <c r="S11" s="269"/>
      <c r="T11" s="271"/>
    </row>
    <row r="12" spans="1:20" ht="15.75" customHeight="1">
      <c r="A12" s="14">
        <v>8</v>
      </c>
      <c r="B12" s="173">
        <v>90</v>
      </c>
      <c r="C12" s="11">
        <v>0</v>
      </c>
      <c r="D12" s="11">
        <v>0</v>
      </c>
      <c r="E12" s="11">
        <v>6</v>
      </c>
      <c r="F12" s="11">
        <v>9</v>
      </c>
      <c r="G12" s="11">
        <v>0</v>
      </c>
      <c r="H12" s="11">
        <v>13</v>
      </c>
      <c r="I12" s="11">
        <v>9</v>
      </c>
      <c r="J12" s="11">
        <v>8</v>
      </c>
      <c r="K12" s="11">
        <v>11</v>
      </c>
      <c r="L12" s="11">
        <v>11</v>
      </c>
      <c r="M12" s="11"/>
      <c r="N12" s="12"/>
      <c r="O12" s="10">
        <f t="shared" si="0"/>
        <v>67</v>
      </c>
      <c r="P12" s="172" t="s">
        <v>174</v>
      </c>
      <c r="Q12" s="30">
        <f t="shared" si="1"/>
        <v>6</v>
      </c>
      <c r="S12" s="268" t="s">
        <v>184</v>
      </c>
      <c r="T12" s="270">
        <v>63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468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47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7"/>
  <sheetViews>
    <sheetView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Y17" sqref="Y17"/>
    </sheetView>
  </sheetViews>
  <sheetFormatPr defaultColWidth="9.140625" defaultRowHeight="15.75" customHeight="1"/>
  <cols>
    <col min="1" max="1" width="11.57421875" style="81" bestFit="1" customWidth="1"/>
    <col min="2" max="2" width="7.8515625" style="82" customWidth="1"/>
    <col min="3" max="3" width="30.8515625" style="83" customWidth="1"/>
    <col min="4" max="4" width="6.57421875" style="84" customWidth="1"/>
    <col min="5" max="5" width="5.421875" style="85" bestFit="1" customWidth="1"/>
    <col min="6" max="6" width="3.28125" style="2" customWidth="1"/>
    <col min="7" max="17" width="4.7109375" style="81" customWidth="1"/>
    <col min="18" max="18" width="4.7109375" style="86" customWidth="1"/>
    <col min="19" max="19" width="5.8515625" style="87" bestFit="1" customWidth="1"/>
    <col min="20" max="20" width="7.00390625" style="88" bestFit="1" customWidth="1"/>
    <col min="21" max="21" width="5.421875" style="89" bestFit="1" customWidth="1"/>
    <col min="22" max="22" width="11.28125" style="81" customWidth="1"/>
    <col min="23" max="16384" width="9.140625" style="1" customWidth="1"/>
  </cols>
  <sheetData>
    <row r="1" spans="1:22" ht="30">
      <c r="A1" s="242" t="s">
        <v>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3" s="20" customFormat="1" ht="15.75" customHeight="1">
      <c r="A2" s="22" t="s">
        <v>86</v>
      </c>
      <c r="B2" s="56" t="s">
        <v>87</v>
      </c>
      <c r="C2" s="57" t="s">
        <v>35</v>
      </c>
      <c r="D2" s="58" t="s">
        <v>30</v>
      </c>
      <c r="E2" s="59" t="s">
        <v>0</v>
      </c>
      <c r="F2" s="60" t="s">
        <v>1</v>
      </c>
      <c r="G2" s="61" t="s">
        <v>2</v>
      </c>
      <c r="H2" s="61" t="s">
        <v>3</v>
      </c>
      <c r="I2" s="61" t="s">
        <v>4</v>
      </c>
      <c r="J2" s="61" t="s">
        <v>20</v>
      </c>
      <c r="K2" s="61" t="s">
        <v>5</v>
      </c>
      <c r="L2" s="61" t="s">
        <v>6</v>
      </c>
      <c r="M2" s="61" t="s">
        <v>7</v>
      </c>
      <c r="N2" s="61" t="s">
        <v>8</v>
      </c>
      <c r="O2" s="61" t="s">
        <v>19</v>
      </c>
      <c r="P2" s="61" t="s">
        <v>21</v>
      </c>
      <c r="Q2" s="61" t="s">
        <v>17</v>
      </c>
      <c r="R2" s="62" t="s">
        <v>9</v>
      </c>
      <c r="S2" s="63" t="s">
        <v>15</v>
      </c>
      <c r="T2" s="64" t="s">
        <v>16</v>
      </c>
      <c r="U2" s="65" t="s">
        <v>10</v>
      </c>
      <c r="V2" s="66" t="s">
        <v>32</v>
      </c>
      <c r="W2" s="4"/>
    </row>
    <row r="3" spans="1:22" ht="15.75" customHeight="1">
      <c r="A3" s="218">
        <v>4</v>
      </c>
      <c r="B3" s="221">
        <v>13</v>
      </c>
      <c r="C3" s="224" t="s">
        <v>90</v>
      </c>
      <c r="D3" s="227" t="s">
        <v>91</v>
      </c>
      <c r="E3" s="67">
        <v>36</v>
      </c>
      <c r="F3" s="5" t="s">
        <v>11</v>
      </c>
      <c r="G3" s="68">
        <v>16</v>
      </c>
      <c r="H3" s="68">
        <v>13</v>
      </c>
      <c r="I3" s="68">
        <v>0</v>
      </c>
      <c r="J3" s="68">
        <v>9</v>
      </c>
      <c r="K3" s="68">
        <v>12</v>
      </c>
      <c r="L3" s="68">
        <v>12</v>
      </c>
      <c r="M3" s="68">
        <v>9</v>
      </c>
      <c r="N3" s="68">
        <v>10</v>
      </c>
      <c r="O3" s="68">
        <v>10</v>
      </c>
      <c r="P3" s="68">
        <v>10</v>
      </c>
      <c r="Q3" s="68">
        <v>3</v>
      </c>
      <c r="R3" s="69"/>
      <c r="S3" s="70">
        <f>IF(E3="","",SUM(G3:Q3)-(R3))</f>
        <v>104</v>
      </c>
      <c r="T3" s="71" t="s">
        <v>18</v>
      </c>
      <c r="U3" s="240">
        <v>1</v>
      </c>
      <c r="V3" s="25">
        <f>SUM(G3:I3)</f>
        <v>29</v>
      </c>
    </row>
    <row r="4" spans="1:22" ht="15.75" customHeight="1">
      <c r="A4" s="219"/>
      <c r="B4" s="222"/>
      <c r="C4" s="225"/>
      <c r="D4" s="228"/>
      <c r="E4" s="67">
        <v>55</v>
      </c>
      <c r="F4" s="6" t="s">
        <v>12</v>
      </c>
      <c r="G4" s="68">
        <v>17</v>
      </c>
      <c r="H4" s="68">
        <v>12</v>
      </c>
      <c r="I4" s="68">
        <v>6</v>
      </c>
      <c r="J4" s="68">
        <v>10</v>
      </c>
      <c r="K4" s="68">
        <v>11</v>
      </c>
      <c r="L4" s="68">
        <v>12</v>
      </c>
      <c r="M4" s="68">
        <v>9</v>
      </c>
      <c r="N4" s="68">
        <v>10</v>
      </c>
      <c r="O4" s="68">
        <v>10</v>
      </c>
      <c r="P4" s="68">
        <v>10</v>
      </c>
      <c r="Q4" s="68">
        <v>3</v>
      </c>
      <c r="R4" s="69"/>
      <c r="S4" s="72">
        <f>IF(E4="","",SUM(G4:Q4)-(R4))</f>
        <v>110</v>
      </c>
      <c r="T4" s="73">
        <v>1</v>
      </c>
      <c r="U4" s="241"/>
      <c r="V4" s="26">
        <f>SUM(G4:I4)</f>
        <v>35</v>
      </c>
    </row>
    <row r="5" spans="1:22" ht="15.75" customHeight="1">
      <c r="A5" s="219"/>
      <c r="B5" s="222"/>
      <c r="C5" s="225"/>
      <c r="D5" s="228"/>
      <c r="E5" s="67">
        <v>14</v>
      </c>
      <c r="F5" s="6" t="s">
        <v>13</v>
      </c>
      <c r="G5" s="68">
        <v>18</v>
      </c>
      <c r="H5" s="68">
        <v>11</v>
      </c>
      <c r="I5" s="68">
        <v>7</v>
      </c>
      <c r="J5" s="68">
        <v>9</v>
      </c>
      <c r="K5" s="68">
        <v>12</v>
      </c>
      <c r="L5" s="68">
        <v>12</v>
      </c>
      <c r="M5" s="68">
        <v>9</v>
      </c>
      <c r="N5" s="68">
        <v>10</v>
      </c>
      <c r="O5" s="68">
        <v>10</v>
      </c>
      <c r="P5" s="68">
        <v>12</v>
      </c>
      <c r="Q5" s="68">
        <v>3</v>
      </c>
      <c r="R5" s="69"/>
      <c r="S5" s="72">
        <f>IF(E5="","",SUM(G5:Q5)-(R5))</f>
        <v>113</v>
      </c>
      <c r="T5" s="232">
        <f>(SUM(S3:S6)+T4)</f>
        <v>430</v>
      </c>
      <c r="U5" s="233"/>
      <c r="V5" s="26">
        <f>SUM(G5:I5)</f>
        <v>36</v>
      </c>
    </row>
    <row r="6" spans="1:22" ht="15.75" customHeight="1">
      <c r="A6" s="219"/>
      <c r="B6" s="222"/>
      <c r="C6" s="225"/>
      <c r="D6" s="229"/>
      <c r="E6" s="67">
        <v>38</v>
      </c>
      <c r="F6" s="7" t="s">
        <v>14</v>
      </c>
      <c r="G6" s="74">
        <v>17</v>
      </c>
      <c r="H6" s="74">
        <v>11</v>
      </c>
      <c r="I6" s="74">
        <v>0</v>
      </c>
      <c r="J6" s="74">
        <v>9</v>
      </c>
      <c r="K6" s="74">
        <v>11</v>
      </c>
      <c r="L6" s="74">
        <v>12</v>
      </c>
      <c r="M6" s="74">
        <v>9</v>
      </c>
      <c r="N6" s="74">
        <v>10</v>
      </c>
      <c r="O6" s="74">
        <v>9</v>
      </c>
      <c r="P6" s="74">
        <v>11</v>
      </c>
      <c r="Q6" s="74">
        <v>3</v>
      </c>
      <c r="R6" s="75"/>
      <c r="S6" s="76">
        <f>IF(E6="","",SUM(G6:Q6)-(R6))</f>
        <v>102</v>
      </c>
      <c r="T6" s="234"/>
      <c r="U6" s="235"/>
      <c r="V6" s="26">
        <f>SUM(G6:I6)</f>
        <v>28</v>
      </c>
    </row>
    <row r="7" spans="1:22" ht="15.75" customHeight="1">
      <c r="A7" s="220"/>
      <c r="B7" s="223"/>
      <c r="C7" s="226"/>
      <c r="D7" s="77"/>
      <c r="E7" s="236" t="s">
        <v>31</v>
      </c>
      <c r="F7" s="237"/>
      <c r="G7" s="74">
        <f aca="true" t="shared" si="0" ref="G7:Q7">SUM(G3:G6)</f>
        <v>68</v>
      </c>
      <c r="H7" s="74">
        <f t="shared" si="0"/>
        <v>47</v>
      </c>
      <c r="I7" s="74">
        <f t="shared" si="0"/>
        <v>13</v>
      </c>
      <c r="J7" s="74">
        <f t="shared" si="0"/>
        <v>37</v>
      </c>
      <c r="K7" s="74">
        <f t="shared" si="0"/>
        <v>46</v>
      </c>
      <c r="L7" s="74">
        <f t="shared" si="0"/>
        <v>48</v>
      </c>
      <c r="M7" s="74">
        <f t="shared" si="0"/>
        <v>36</v>
      </c>
      <c r="N7" s="74">
        <f t="shared" si="0"/>
        <v>40</v>
      </c>
      <c r="O7" s="74">
        <f t="shared" si="0"/>
        <v>39</v>
      </c>
      <c r="P7" s="74">
        <f t="shared" si="0"/>
        <v>43</v>
      </c>
      <c r="Q7" s="74">
        <f t="shared" si="0"/>
        <v>12</v>
      </c>
      <c r="R7" s="75"/>
      <c r="S7" s="78"/>
      <c r="T7" s="80"/>
      <c r="U7" s="79"/>
      <c r="V7" s="24">
        <f>SUM(V3:V6)</f>
        <v>128</v>
      </c>
    </row>
    <row r="8" spans="1:22" ht="15.75" customHeight="1">
      <c r="A8" s="218">
        <v>6</v>
      </c>
      <c r="B8" s="221">
        <v>10</v>
      </c>
      <c r="C8" s="224" t="s">
        <v>60</v>
      </c>
      <c r="D8" s="227" t="s">
        <v>93</v>
      </c>
      <c r="E8" s="67">
        <v>97</v>
      </c>
      <c r="F8" s="5" t="s">
        <v>11</v>
      </c>
      <c r="G8" s="68">
        <v>17</v>
      </c>
      <c r="H8" s="68">
        <v>11</v>
      </c>
      <c r="I8" s="68">
        <v>6</v>
      </c>
      <c r="J8" s="68">
        <v>10</v>
      </c>
      <c r="K8" s="68">
        <v>10</v>
      </c>
      <c r="L8" s="68">
        <v>13</v>
      </c>
      <c r="M8" s="68">
        <v>10</v>
      </c>
      <c r="N8" s="68">
        <v>10</v>
      </c>
      <c r="O8" s="68">
        <v>9</v>
      </c>
      <c r="P8" s="68">
        <v>12</v>
      </c>
      <c r="Q8" s="68">
        <v>3</v>
      </c>
      <c r="R8" s="69"/>
      <c r="S8" s="70">
        <f>IF(E8="","",SUM(G8:Q8)-(R8))</f>
        <v>111</v>
      </c>
      <c r="T8" s="71" t="s">
        <v>18</v>
      </c>
      <c r="U8" s="240">
        <v>2</v>
      </c>
      <c r="V8" s="25">
        <f>SUM(G8:I8)</f>
        <v>34</v>
      </c>
    </row>
    <row r="9" spans="1:22" ht="15.75" customHeight="1">
      <c r="A9" s="219"/>
      <c r="B9" s="222"/>
      <c r="C9" s="225"/>
      <c r="D9" s="228"/>
      <c r="E9" s="67">
        <v>12</v>
      </c>
      <c r="F9" s="6" t="s">
        <v>12</v>
      </c>
      <c r="G9" s="68">
        <v>14</v>
      </c>
      <c r="H9" s="68">
        <v>9</v>
      </c>
      <c r="I9" s="68">
        <v>6</v>
      </c>
      <c r="J9" s="68">
        <v>9</v>
      </c>
      <c r="K9" s="68">
        <v>11</v>
      </c>
      <c r="L9" s="68">
        <v>13</v>
      </c>
      <c r="M9" s="68">
        <v>10</v>
      </c>
      <c r="N9" s="68">
        <v>9</v>
      </c>
      <c r="O9" s="68">
        <v>10</v>
      </c>
      <c r="P9" s="68">
        <v>9</v>
      </c>
      <c r="Q9" s="68">
        <v>3</v>
      </c>
      <c r="R9" s="69"/>
      <c r="S9" s="72">
        <f>IF(E9="","",SUM(G9:Q9)-(R9))</f>
        <v>103</v>
      </c>
      <c r="T9" s="73">
        <v>1</v>
      </c>
      <c r="U9" s="241"/>
      <c r="V9" s="26">
        <f>SUM(G9:I9)</f>
        <v>29</v>
      </c>
    </row>
    <row r="10" spans="1:22" ht="15.75" customHeight="1">
      <c r="A10" s="219"/>
      <c r="B10" s="222"/>
      <c r="C10" s="225"/>
      <c r="D10" s="228"/>
      <c r="E10" s="67">
        <v>80</v>
      </c>
      <c r="F10" s="6" t="s">
        <v>13</v>
      </c>
      <c r="G10" s="68">
        <v>14</v>
      </c>
      <c r="H10" s="68">
        <v>9</v>
      </c>
      <c r="I10" s="68">
        <v>7</v>
      </c>
      <c r="J10" s="68">
        <v>9</v>
      </c>
      <c r="K10" s="68">
        <v>12</v>
      </c>
      <c r="L10" s="68">
        <v>10</v>
      </c>
      <c r="M10" s="68">
        <v>9</v>
      </c>
      <c r="N10" s="68">
        <v>10</v>
      </c>
      <c r="O10" s="68">
        <v>9</v>
      </c>
      <c r="P10" s="68">
        <v>10</v>
      </c>
      <c r="Q10" s="68">
        <v>3</v>
      </c>
      <c r="R10" s="69"/>
      <c r="S10" s="72">
        <f>IF(E10="","",SUM(G10:Q10)-(R10))</f>
        <v>102</v>
      </c>
      <c r="T10" s="232">
        <f>(SUM(S8:S11)+T9)</f>
        <v>422</v>
      </c>
      <c r="U10" s="233"/>
      <c r="V10" s="26">
        <f>SUM(G10:I10)</f>
        <v>30</v>
      </c>
    </row>
    <row r="11" spans="1:22" ht="15.75" customHeight="1">
      <c r="A11" s="219"/>
      <c r="B11" s="222"/>
      <c r="C11" s="225"/>
      <c r="D11" s="229"/>
      <c r="E11" s="67">
        <v>13</v>
      </c>
      <c r="F11" s="7" t="s">
        <v>14</v>
      </c>
      <c r="G11" s="74">
        <v>13</v>
      </c>
      <c r="H11" s="74">
        <v>9</v>
      </c>
      <c r="I11" s="74">
        <v>6</v>
      </c>
      <c r="J11" s="74">
        <v>9</v>
      </c>
      <c r="K11" s="74">
        <v>10</v>
      </c>
      <c r="L11" s="74">
        <v>14</v>
      </c>
      <c r="M11" s="74">
        <v>10</v>
      </c>
      <c r="N11" s="74">
        <v>9</v>
      </c>
      <c r="O11" s="74">
        <v>10</v>
      </c>
      <c r="P11" s="74">
        <v>12</v>
      </c>
      <c r="Q11" s="74">
        <v>3</v>
      </c>
      <c r="R11" s="75"/>
      <c r="S11" s="76">
        <f>IF(E11="","",SUM(G11:Q11)-(R11))</f>
        <v>105</v>
      </c>
      <c r="T11" s="234"/>
      <c r="U11" s="235"/>
      <c r="V11" s="26">
        <f>SUM(G11:I11)</f>
        <v>28</v>
      </c>
    </row>
    <row r="12" spans="1:22" ht="15.75" customHeight="1">
      <c r="A12" s="220"/>
      <c r="B12" s="223"/>
      <c r="C12" s="226"/>
      <c r="D12" s="77"/>
      <c r="E12" s="236" t="s">
        <v>31</v>
      </c>
      <c r="F12" s="237"/>
      <c r="G12" s="74">
        <f aca="true" t="shared" si="1" ref="G12:Q12">SUM(G8:G11)</f>
        <v>58</v>
      </c>
      <c r="H12" s="74">
        <f t="shared" si="1"/>
        <v>38</v>
      </c>
      <c r="I12" s="74">
        <f t="shared" si="1"/>
        <v>25</v>
      </c>
      <c r="J12" s="74">
        <f t="shared" si="1"/>
        <v>37</v>
      </c>
      <c r="K12" s="74">
        <f t="shared" si="1"/>
        <v>43</v>
      </c>
      <c r="L12" s="74">
        <f t="shared" si="1"/>
        <v>50</v>
      </c>
      <c r="M12" s="74">
        <f t="shared" si="1"/>
        <v>39</v>
      </c>
      <c r="N12" s="74">
        <f t="shared" si="1"/>
        <v>38</v>
      </c>
      <c r="O12" s="74">
        <f t="shared" si="1"/>
        <v>38</v>
      </c>
      <c r="P12" s="74">
        <f t="shared" si="1"/>
        <v>43</v>
      </c>
      <c r="Q12" s="74">
        <f t="shared" si="1"/>
        <v>12</v>
      </c>
      <c r="R12" s="75"/>
      <c r="S12" s="78"/>
      <c r="T12" s="80"/>
      <c r="U12" s="79"/>
      <c r="V12" s="24">
        <f>SUM(V8:V11)</f>
        <v>121</v>
      </c>
    </row>
    <row r="13" spans="1:22" ht="15.75" customHeight="1">
      <c r="A13" s="218">
        <v>5</v>
      </c>
      <c r="B13" s="221">
        <v>5</v>
      </c>
      <c r="C13" s="224" t="s">
        <v>104</v>
      </c>
      <c r="D13" s="227" t="s">
        <v>105</v>
      </c>
      <c r="E13" s="67">
        <v>116</v>
      </c>
      <c r="F13" s="5" t="s">
        <v>11</v>
      </c>
      <c r="G13" s="68">
        <v>12</v>
      </c>
      <c r="H13" s="68">
        <v>10</v>
      </c>
      <c r="I13" s="68">
        <v>6</v>
      </c>
      <c r="J13" s="68">
        <v>10</v>
      </c>
      <c r="K13" s="68">
        <v>12</v>
      </c>
      <c r="L13" s="68">
        <v>13</v>
      </c>
      <c r="M13" s="68">
        <v>10</v>
      </c>
      <c r="N13" s="68">
        <v>9</v>
      </c>
      <c r="O13" s="68">
        <v>10</v>
      </c>
      <c r="P13" s="68">
        <v>10</v>
      </c>
      <c r="Q13" s="68">
        <v>3</v>
      </c>
      <c r="R13" s="69"/>
      <c r="S13" s="70">
        <f>IF(E13="","",SUM(G13:Q13)-(R13))</f>
        <v>105</v>
      </c>
      <c r="T13" s="71" t="s">
        <v>18</v>
      </c>
      <c r="U13" s="240">
        <v>3</v>
      </c>
      <c r="V13" s="25">
        <f>SUM(G13:I13)</f>
        <v>28</v>
      </c>
    </row>
    <row r="14" spans="1:22" ht="15.75" customHeight="1">
      <c r="A14" s="219"/>
      <c r="B14" s="222"/>
      <c r="C14" s="225"/>
      <c r="D14" s="228"/>
      <c r="E14" s="67">
        <v>64</v>
      </c>
      <c r="F14" s="6" t="s">
        <v>12</v>
      </c>
      <c r="G14" s="68">
        <v>12</v>
      </c>
      <c r="H14" s="68">
        <v>9</v>
      </c>
      <c r="I14" s="68">
        <v>6</v>
      </c>
      <c r="J14" s="68">
        <v>10</v>
      </c>
      <c r="K14" s="68">
        <v>10</v>
      </c>
      <c r="L14" s="68">
        <v>13</v>
      </c>
      <c r="M14" s="68">
        <v>10</v>
      </c>
      <c r="N14" s="68">
        <v>11</v>
      </c>
      <c r="O14" s="68">
        <v>11</v>
      </c>
      <c r="P14" s="68">
        <v>7</v>
      </c>
      <c r="Q14" s="68">
        <v>3</v>
      </c>
      <c r="R14" s="69"/>
      <c r="S14" s="72">
        <f>IF(E14="","",SUM(G14:Q14)-(R14))</f>
        <v>102</v>
      </c>
      <c r="T14" s="73">
        <v>1</v>
      </c>
      <c r="U14" s="241"/>
      <c r="V14" s="26">
        <f>SUM(G14:I14)</f>
        <v>27</v>
      </c>
    </row>
    <row r="15" spans="1:22" ht="15.75" customHeight="1">
      <c r="A15" s="219"/>
      <c r="B15" s="222"/>
      <c r="C15" s="225"/>
      <c r="D15" s="228"/>
      <c r="E15" s="67">
        <v>110</v>
      </c>
      <c r="F15" s="6" t="s">
        <v>13</v>
      </c>
      <c r="G15" s="68">
        <v>14</v>
      </c>
      <c r="H15" s="68">
        <v>12</v>
      </c>
      <c r="I15" s="68">
        <v>7</v>
      </c>
      <c r="J15" s="68">
        <v>9</v>
      </c>
      <c r="K15" s="68">
        <v>10</v>
      </c>
      <c r="L15" s="68">
        <v>13</v>
      </c>
      <c r="M15" s="68">
        <v>10</v>
      </c>
      <c r="N15" s="68">
        <v>10</v>
      </c>
      <c r="O15" s="68">
        <v>10</v>
      </c>
      <c r="P15" s="68">
        <v>8</v>
      </c>
      <c r="Q15" s="68">
        <v>3</v>
      </c>
      <c r="R15" s="69"/>
      <c r="S15" s="72">
        <f>IF(E15="","",SUM(G15:Q15)-(R15))</f>
        <v>106</v>
      </c>
      <c r="T15" s="232">
        <f>(SUM(S13:S16)+T14)</f>
        <v>419</v>
      </c>
      <c r="U15" s="233"/>
      <c r="V15" s="26">
        <f>SUM(G15:I15)</f>
        <v>33</v>
      </c>
    </row>
    <row r="16" spans="1:22" ht="15.75" customHeight="1">
      <c r="A16" s="219"/>
      <c r="B16" s="222"/>
      <c r="C16" s="225"/>
      <c r="D16" s="229"/>
      <c r="E16" s="67">
        <v>137</v>
      </c>
      <c r="F16" s="7" t="s">
        <v>14</v>
      </c>
      <c r="G16" s="74">
        <v>12</v>
      </c>
      <c r="H16" s="74">
        <v>10</v>
      </c>
      <c r="I16" s="74">
        <v>8</v>
      </c>
      <c r="J16" s="74">
        <v>10</v>
      </c>
      <c r="K16" s="74">
        <v>11</v>
      </c>
      <c r="L16" s="74">
        <v>14</v>
      </c>
      <c r="M16" s="74">
        <v>10</v>
      </c>
      <c r="N16" s="74">
        <v>10</v>
      </c>
      <c r="O16" s="74">
        <v>10</v>
      </c>
      <c r="P16" s="74">
        <v>7</v>
      </c>
      <c r="Q16" s="74">
        <v>3</v>
      </c>
      <c r="R16" s="75"/>
      <c r="S16" s="76">
        <f>IF(E16="","",SUM(G16:Q16)-(R16))</f>
        <v>105</v>
      </c>
      <c r="T16" s="234"/>
      <c r="U16" s="235"/>
      <c r="V16" s="26">
        <f>SUM(G16:I16)</f>
        <v>30</v>
      </c>
    </row>
    <row r="17" spans="1:22" ht="15.75" customHeight="1">
      <c r="A17" s="220"/>
      <c r="B17" s="223"/>
      <c r="C17" s="226"/>
      <c r="D17" s="77"/>
      <c r="E17" s="236" t="s">
        <v>31</v>
      </c>
      <c r="F17" s="237"/>
      <c r="G17" s="74">
        <f aca="true" t="shared" si="2" ref="G17:Q17">SUM(G13:G16)</f>
        <v>50</v>
      </c>
      <c r="H17" s="74">
        <f t="shared" si="2"/>
        <v>41</v>
      </c>
      <c r="I17" s="74">
        <f t="shared" si="2"/>
        <v>27</v>
      </c>
      <c r="J17" s="74">
        <f t="shared" si="2"/>
        <v>39</v>
      </c>
      <c r="K17" s="74">
        <f t="shared" si="2"/>
        <v>43</v>
      </c>
      <c r="L17" s="74">
        <f t="shared" si="2"/>
        <v>53</v>
      </c>
      <c r="M17" s="74">
        <f t="shared" si="2"/>
        <v>40</v>
      </c>
      <c r="N17" s="74">
        <f t="shared" si="2"/>
        <v>40</v>
      </c>
      <c r="O17" s="74">
        <f t="shared" si="2"/>
        <v>41</v>
      </c>
      <c r="P17" s="74">
        <f t="shared" si="2"/>
        <v>32</v>
      </c>
      <c r="Q17" s="74">
        <f t="shared" si="2"/>
        <v>12</v>
      </c>
      <c r="R17" s="75"/>
      <c r="S17" s="78"/>
      <c r="T17" s="80"/>
      <c r="U17" s="79"/>
      <c r="V17" s="24">
        <f>SUM(V13:V16)</f>
        <v>118</v>
      </c>
    </row>
    <row r="18" spans="1:22" ht="15.75" customHeight="1">
      <c r="A18" s="218">
        <v>13</v>
      </c>
      <c r="B18" s="221">
        <v>1</v>
      </c>
      <c r="C18" s="224" t="s">
        <v>125</v>
      </c>
      <c r="D18" s="227" t="s">
        <v>124</v>
      </c>
      <c r="E18" s="67">
        <v>14</v>
      </c>
      <c r="F18" s="5" t="s">
        <v>11</v>
      </c>
      <c r="G18" s="68">
        <v>13</v>
      </c>
      <c r="H18" s="68">
        <v>10</v>
      </c>
      <c r="I18" s="68">
        <v>0</v>
      </c>
      <c r="J18" s="68">
        <v>10</v>
      </c>
      <c r="K18" s="68">
        <v>0</v>
      </c>
      <c r="L18" s="68">
        <v>12</v>
      </c>
      <c r="M18" s="68">
        <v>10</v>
      </c>
      <c r="N18" s="68">
        <v>10</v>
      </c>
      <c r="O18" s="68">
        <v>11</v>
      </c>
      <c r="P18" s="68">
        <v>10</v>
      </c>
      <c r="Q18" s="68">
        <v>0</v>
      </c>
      <c r="R18" s="69"/>
      <c r="S18" s="70">
        <f>IF(E18="","",SUM(G18:Q18)-(R18))</f>
        <v>86</v>
      </c>
      <c r="T18" s="71" t="s">
        <v>18</v>
      </c>
      <c r="U18" s="230">
        <v>4</v>
      </c>
      <c r="V18" s="25">
        <f>SUM(G18:I18)</f>
        <v>23</v>
      </c>
    </row>
    <row r="19" spans="1:22" ht="15.75" customHeight="1">
      <c r="A19" s="219"/>
      <c r="B19" s="222"/>
      <c r="C19" s="225"/>
      <c r="D19" s="228"/>
      <c r="E19" s="67">
        <v>23</v>
      </c>
      <c r="F19" s="6" t="s">
        <v>12</v>
      </c>
      <c r="G19" s="68">
        <v>14</v>
      </c>
      <c r="H19" s="68">
        <v>9</v>
      </c>
      <c r="I19" s="68">
        <v>6</v>
      </c>
      <c r="J19" s="68">
        <v>10</v>
      </c>
      <c r="K19" s="68">
        <v>13</v>
      </c>
      <c r="L19" s="68">
        <v>12</v>
      </c>
      <c r="M19" s="68">
        <v>9</v>
      </c>
      <c r="N19" s="68">
        <v>10</v>
      </c>
      <c r="O19" s="68">
        <v>10</v>
      </c>
      <c r="P19" s="68">
        <v>9</v>
      </c>
      <c r="Q19" s="68">
        <v>3</v>
      </c>
      <c r="R19" s="69"/>
      <c r="S19" s="72">
        <f>IF(E19="","",SUM(G19:Q19)-(R19))</f>
        <v>105</v>
      </c>
      <c r="T19" s="73"/>
      <c r="U19" s="231"/>
      <c r="V19" s="26">
        <f>SUM(G19:I19)</f>
        <v>29</v>
      </c>
    </row>
    <row r="20" spans="1:22" ht="15.75" customHeight="1">
      <c r="A20" s="219"/>
      <c r="B20" s="222"/>
      <c r="C20" s="225"/>
      <c r="D20" s="228"/>
      <c r="E20" s="67">
        <v>17</v>
      </c>
      <c r="F20" s="6" t="s">
        <v>13</v>
      </c>
      <c r="G20" s="68">
        <v>14</v>
      </c>
      <c r="H20" s="68">
        <v>11</v>
      </c>
      <c r="I20" s="68">
        <v>0</v>
      </c>
      <c r="J20" s="68">
        <v>9</v>
      </c>
      <c r="K20" s="68">
        <v>14</v>
      </c>
      <c r="L20" s="68">
        <v>13</v>
      </c>
      <c r="M20" s="68">
        <v>10</v>
      </c>
      <c r="N20" s="68">
        <v>10</v>
      </c>
      <c r="O20" s="68">
        <v>9</v>
      </c>
      <c r="P20" s="68">
        <v>10</v>
      </c>
      <c r="Q20" s="68">
        <v>3</v>
      </c>
      <c r="R20" s="69"/>
      <c r="S20" s="72">
        <f>IF(E20="","",SUM(G20:Q20)-(R20))</f>
        <v>103</v>
      </c>
      <c r="T20" s="232">
        <f>(SUM(S18:S21)+T19)</f>
        <v>396</v>
      </c>
      <c r="U20" s="233"/>
      <c r="V20" s="26">
        <f>SUM(G20:I20)</f>
        <v>25</v>
      </c>
    </row>
    <row r="21" spans="1:22" ht="15.75" customHeight="1">
      <c r="A21" s="219"/>
      <c r="B21" s="222"/>
      <c r="C21" s="225"/>
      <c r="D21" s="229"/>
      <c r="E21" s="67">
        <v>11</v>
      </c>
      <c r="F21" s="7" t="s">
        <v>14</v>
      </c>
      <c r="G21" s="74">
        <v>13</v>
      </c>
      <c r="H21" s="74">
        <v>10</v>
      </c>
      <c r="I21" s="74">
        <v>0</v>
      </c>
      <c r="J21" s="74">
        <v>10</v>
      </c>
      <c r="K21" s="74">
        <v>12</v>
      </c>
      <c r="L21" s="74">
        <v>14</v>
      </c>
      <c r="M21" s="74">
        <v>10</v>
      </c>
      <c r="N21" s="74">
        <v>10</v>
      </c>
      <c r="O21" s="74">
        <v>11</v>
      </c>
      <c r="P21" s="74">
        <v>9</v>
      </c>
      <c r="Q21" s="74">
        <v>3</v>
      </c>
      <c r="R21" s="75"/>
      <c r="S21" s="76">
        <f>IF(E21="","",SUM(G21:Q21)-(R21))</f>
        <v>102</v>
      </c>
      <c r="T21" s="234"/>
      <c r="U21" s="235"/>
      <c r="V21" s="26">
        <f>SUM(G21:I21)</f>
        <v>23</v>
      </c>
    </row>
    <row r="22" spans="1:22" ht="15.75" customHeight="1">
      <c r="A22" s="220"/>
      <c r="B22" s="223"/>
      <c r="C22" s="226"/>
      <c r="D22" s="77"/>
      <c r="E22" s="236" t="s">
        <v>31</v>
      </c>
      <c r="F22" s="237"/>
      <c r="G22" s="74">
        <f aca="true" t="shared" si="3" ref="G22:Q22">SUM(G18:G21)</f>
        <v>54</v>
      </c>
      <c r="H22" s="74">
        <f t="shared" si="3"/>
        <v>40</v>
      </c>
      <c r="I22" s="74">
        <f t="shared" si="3"/>
        <v>6</v>
      </c>
      <c r="J22" s="74">
        <f t="shared" si="3"/>
        <v>39</v>
      </c>
      <c r="K22" s="74">
        <f t="shared" si="3"/>
        <v>39</v>
      </c>
      <c r="L22" s="74">
        <f t="shared" si="3"/>
        <v>51</v>
      </c>
      <c r="M22" s="74">
        <f t="shared" si="3"/>
        <v>39</v>
      </c>
      <c r="N22" s="74">
        <f t="shared" si="3"/>
        <v>40</v>
      </c>
      <c r="O22" s="74">
        <f t="shared" si="3"/>
        <v>41</v>
      </c>
      <c r="P22" s="74">
        <f t="shared" si="3"/>
        <v>38</v>
      </c>
      <c r="Q22" s="74">
        <f t="shared" si="3"/>
        <v>9</v>
      </c>
      <c r="R22" s="75"/>
      <c r="S22" s="78"/>
      <c r="T22" s="80"/>
      <c r="U22" s="79"/>
      <c r="V22" s="24">
        <f>SUM(V18:V21)</f>
        <v>100</v>
      </c>
    </row>
    <row r="23" spans="1:22" ht="15.75" customHeight="1">
      <c r="A23" s="218">
        <v>9</v>
      </c>
      <c r="B23" s="221">
        <v>9</v>
      </c>
      <c r="C23" s="224" t="s">
        <v>96</v>
      </c>
      <c r="D23" s="227" t="s">
        <v>204</v>
      </c>
      <c r="E23" s="67">
        <v>11</v>
      </c>
      <c r="F23" s="5" t="s">
        <v>11</v>
      </c>
      <c r="G23" s="68">
        <v>13</v>
      </c>
      <c r="H23" s="68">
        <v>9</v>
      </c>
      <c r="I23" s="68">
        <v>0</v>
      </c>
      <c r="J23" s="68">
        <v>9</v>
      </c>
      <c r="K23" s="68">
        <v>10</v>
      </c>
      <c r="L23" s="68">
        <v>13</v>
      </c>
      <c r="M23" s="68">
        <v>9</v>
      </c>
      <c r="N23" s="68">
        <v>10</v>
      </c>
      <c r="O23" s="68">
        <v>11</v>
      </c>
      <c r="P23" s="68">
        <v>11</v>
      </c>
      <c r="Q23" s="68"/>
      <c r="R23" s="69"/>
      <c r="S23" s="70">
        <f>IF(E23="","",SUM(G23:Q23)-(R23))</f>
        <v>95</v>
      </c>
      <c r="T23" s="71" t="s">
        <v>18</v>
      </c>
      <c r="U23" s="230">
        <v>5</v>
      </c>
      <c r="V23" s="25">
        <f>SUM(G23:I23)</f>
        <v>22</v>
      </c>
    </row>
    <row r="24" spans="1:22" ht="15.75" customHeight="1">
      <c r="A24" s="219"/>
      <c r="B24" s="222"/>
      <c r="C24" s="225"/>
      <c r="D24" s="228"/>
      <c r="E24" s="67">
        <v>54</v>
      </c>
      <c r="F24" s="6" t="s">
        <v>12</v>
      </c>
      <c r="G24" s="68">
        <v>12</v>
      </c>
      <c r="H24" s="68">
        <v>0</v>
      </c>
      <c r="I24" s="68">
        <v>0</v>
      </c>
      <c r="J24" s="68">
        <v>9</v>
      </c>
      <c r="K24" s="68">
        <v>10</v>
      </c>
      <c r="L24" s="68">
        <v>12</v>
      </c>
      <c r="M24" s="68">
        <v>9</v>
      </c>
      <c r="N24" s="68">
        <v>9</v>
      </c>
      <c r="O24" s="68">
        <v>10</v>
      </c>
      <c r="P24" s="68">
        <v>10</v>
      </c>
      <c r="Q24" s="68"/>
      <c r="R24" s="69"/>
      <c r="S24" s="72">
        <f>IF(E24="","",SUM(G24:Q24)-(R24))</f>
        <v>81</v>
      </c>
      <c r="T24" s="73"/>
      <c r="U24" s="231"/>
      <c r="V24" s="26">
        <f>SUM(G24:I24)</f>
        <v>12</v>
      </c>
    </row>
    <row r="25" spans="1:22" ht="15.75" customHeight="1">
      <c r="A25" s="219"/>
      <c r="B25" s="222"/>
      <c r="C25" s="225"/>
      <c r="D25" s="228"/>
      <c r="E25" s="67">
        <v>30</v>
      </c>
      <c r="F25" s="6" t="s">
        <v>13</v>
      </c>
      <c r="G25" s="68">
        <v>12</v>
      </c>
      <c r="H25" s="68">
        <v>11</v>
      </c>
      <c r="I25" s="68">
        <v>8</v>
      </c>
      <c r="J25" s="68">
        <v>9</v>
      </c>
      <c r="K25" s="68">
        <v>10</v>
      </c>
      <c r="L25" s="68">
        <v>13</v>
      </c>
      <c r="M25" s="68">
        <v>9</v>
      </c>
      <c r="N25" s="68">
        <v>9</v>
      </c>
      <c r="O25" s="68">
        <v>11</v>
      </c>
      <c r="P25" s="68">
        <v>11</v>
      </c>
      <c r="Q25" s="68">
        <v>3</v>
      </c>
      <c r="R25" s="69"/>
      <c r="S25" s="72">
        <f>IF(E25="","",SUM(G25:Q25)-(R25))</f>
        <v>106</v>
      </c>
      <c r="T25" s="232">
        <f>(SUM(S23:S26)+T24)</f>
        <v>385</v>
      </c>
      <c r="U25" s="233"/>
      <c r="V25" s="26">
        <f>SUM(G25:I25)</f>
        <v>31</v>
      </c>
    </row>
    <row r="26" spans="1:22" ht="15.75" customHeight="1">
      <c r="A26" s="219"/>
      <c r="B26" s="222"/>
      <c r="C26" s="225"/>
      <c r="D26" s="229"/>
      <c r="E26" s="67">
        <v>59</v>
      </c>
      <c r="F26" s="7" t="s">
        <v>14</v>
      </c>
      <c r="G26" s="74">
        <v>13</v>
      </c>
      <c r="H26" s="74">
        <v>11</v>
      </c>
      <c r="I26" s="74">
        <v>0</v>
      </c>
      <c r="J26" s="74">
        <v>10</v>
      </c>
      <c r="K26" s="74">
        <v>11</v>
      </c>
      <c r="L26" s="74">
        <v>14</v>
      </c>
      <c r="M26" s="74">
        <v>9</v>
      </c>
      <c r="N26" s="74">
        <v>9</v>
      </c>
      <c r="O26" s="74">
        <v>11</v>
      </c>
      <c r="P26" s="74">
        <v>12</v>
      </c>
      <c r="Q26" s="74">
        <v>3</v>
      </c>
      <c r="R26" s="75"/>
      <c r="S26" s="76">
        <f>IF(E26="","",SUM(G26:Q26)-(R26))</f>
        <v>103</v>
      </c>
      <c r="T26" s="234"/>
      <c r="U26" s="235"/>
      <c r="V26" s="26">
        <f>SUM(G26:I26)</f>
        <v>24</v>
      </c>
    </row>
    <row r="27" spans="1:22" ht="15.75" customHeight="1">
      <c r="A27" s="220"/>
      <c r="B27" s="223"/>
      <c r="C27" s="226"/>
      <c r="D27" s="77"/>
      <c r="E27" s="236" t="s">
        <v>31</v>
      </c>
      <c r="F27" s="237"/>
      <c r="G27" s="74">
        <f aca="true" t="shared" si="4" ref="G27:Q27">SUM(G23:G26)</f>
        <v>50</v>
      </c>
      <c r="H27" s="74">
        <f t="shared" si="4"/>
        <v>31</v>
      </c>
      <c r="I27" s="74">
        <f t="shared" si="4"/>
        <v>8</v>
      </c>
      <c r="J27" s="74">
        <f t="shared" si="4"/>
        <v>37</v>
      </c>
      <c r="K27" s="74">
        <f t="shared" si="4"/>
        <v>41</v>
      </c>
      <c r="L27" s="74">
        <f t="shared" si="4"/>
        <v>52</v>
      </c>
      <c r="M27" s="74">
        <f t="shared" si="4"/>
        <v>36</v>
      </c>
      <c r="N27" s="74">
        <f t="shared" si="4"/>
        <v>37</v>
      </c>
      <c r="O27" s="74">
        <f t="shared" si="4"/>
        <v>43</v>
      </c>
      <c r="P27" s="74">
        <f t="shared" si="4"/>
        <v>44</v>
      </c>
      <c r="Q27" s="74">
        <f t="shared" si="4"/>
        <v>6</v>
      </c>
      <c r="R27" s="75"/>
      <c r="S27" s="78"/>
      <c r="T27" s="80"/>
      <c r="U27" s="79"/>
      <c r="V27" s="24">
        <f>SUM(V23:V26)</f>
        <v>89</v>
      </c>
    </row>
    <row r="28" spans="1:22" ht="15.75" customHeight="1">
      <c r="A28" s="218">
        <v>14</v>
      </c>
      <c r="B28" s="221">
        <v>6</v>
      </c>
      <c r="C28" s="224" t="s">
        <v>114</v>
      </c>
      <c r="D28" s="227" t="s">
        <v>115</v>
      </c>
      <c r="E28" s="67">
        <v>24</v>
      </c>
      <c r="F28" s="5" t="s">
        <v>11</v>
      </c>
      <c r="G28" s="68">
        <v>12</v>
      </c>
      <c r="H28" s="68">
        <v>10</v>
      </c>
      <c r="I28" s="68">
        <v>7</v>
      </c>
      <c r="J28" s="68">
        <v>9</v>
      </c>
      <c r="K28" s="68">
        <v>11</v>
      </c>
      <c r="L28" s="68">
        <v>12</v>
      </c>
      <c r="M28" s="68">
        <v>10</v>
      </c>
      <c r="N28" s="68">
        <v>10</v>
      </c>
      <c r="O28" s="68">
        <v>10</v>
      </c>
      <c r="P28" s="68">
        <v>8</v>
      </c>
      <c r="Q28" s="68">
        <v>3</v>
      </c>
      <c r="R28" s="69"/>
      <c r="S28" s="70">
        <f>IF(E28="","",SUM(G28:Q28)-(R28))</f>
        <v>102</v>
      </c>
      <c r="T28" s="71" t="s">
        <v>18</v>
      </c>
      <c r="U28" s="230">
        <v>6</v>
      </c>
      <c r="V28" s="25">
        <f>SUM(G28:I28)</f>
        <v>29</v>
      </c>
    </row>
    <row r="29" spans="1:22" ht="15.75" customHeight="1">
      <c r="A29" s="219"/>
      <c r="B29" s="222"/>
      <c r="C29" s="225"/>
      <c r="D29" s="228"/>
      <c r="E29" s="67">
        <v>26</v>
      </c>
      <c r="F29" s="6" t="s">
        <v>12</v>
      </c>
      <c r="G29" s="68">
        <v>13</v>
      </c>
      <c r="H29" s="68">
        <v>0</v>
      </c>
      <c r="I29" s="68">
        <v>6</v>
      </c>
      <c r="J29" s="68">
        <v>9</v>
      </c>
      <c r="K29" s="68">
        <v>10</v>
      </c>
      <c r="L29" s="68">
        <v>12</v>
      </c>
      <c r="M29" s="68">
        <v>9</v>
      </c>
      <c r="N29" s="68">
        <v>9</v>
      </c>
      <c r="O29" s="68">
        <v>9</v>
      </c>
      <c r="P29" s="68">
        <v>7</v>
      </c>
      <c r="Q29" s="68"/>
      <c r="R29" s="69"/>
      <c r="S29" s="72">
        <f>IF(E29="","",SUM(G29:Q29)-(R29))</f>
        <v>84</v>
      </c>
      <c r="T29" s="73"/>
      <c r="U29" s="231"/>
      <c r="V29" s="26">
        <f>SUM(G29:I29)</f>
        <v>19</v>
      </c>
    </row>
    <row r="30" spans="1:22" ht="15.75" customHeight="1">
      <c r="A30" s="219"/>
      <c r="B30" s="222"/>
      <c r="C30" s="225"/>
      <c r="D30" s="228"/>
      <c r="E30" s="67">
        <v>37</v>
      </c>
      <c r="F30" s="6" t="s">
        <v>13</v>
      </c>
      <c r="G30" s="68">
        <v>12</v>
      </c>
      <c r="H30" s="68">
        <v>9</v>
      </c>
      <c r="I30" s="68">
        <v>6</v>
      </c>
      <c r="J30" s="68">
        <v>9</v>
      </c>
      <c r="K30" s="68">
        <v>10</v>
      </c>
      <c r="L30" s="68">
        <v>12</v>
      </c>
      <c r="M30" s="68">
        <v>9</v>
      </c>
      <c r="N30" s="68">
        <v>10</v>
      </c>
      <c r="O30" s="68">
        <v>9</v>
      </c>
      <c r="P30" s="68">
        <v>7</v>
      </c>
      <c r="Q30" s="68"/>
      <c r="R30" s="69"/>
      <c r="S30" s="72">
        <f>IF(E30="","",SUM(G30:Q30)-(R30))</f>
        <v>93</v>
      </c>
      <c r="T30" s="232">
        <f>(SUM(S28:S31)+T29)</f>
        <v>376</v>
      </c>
      <c r="U30" s="233"/>
      <c r="V30" s="26">
        <f>SUM(G30:I30)</f>
        <v>27</v>
      </c>
    </row>
    <row r="31" spans="1:22" ht="15.75" customHeight="1">
      <c r="A31" s="219"/>
      <c r="B31" s="222"/>
      <c r="C31" s="225"/>
      <c r="D31" s="229"/>
      <c r="E31" s="67">
        <v>18</v>
      </c>
      <c r="F31" s="7" t="s">
        <v>14</v>
      </c>
      <c r="G31" s="74">
        <v>13</v>
      </c>
      <c r="H31" s="74">
        <v>9</v>
      </c>
      <c r="I31" s="74">
        <v>7</v>
      </c>
      <c r="J31" s="74">
        <v>10</v>
      </c>
      <c r="K31" s="74">
        <v>10</v>
      </c>
      <c r="L31" s="74">
        <v>12</v>
      </c>
      <c r="M31" s="74">
        <v>10</v>
      </c>
      <c r="N31" s="74">
        <v>8</v>
      </c>
      <c r="O31" s="74">
        <v>10</v>
      </c>
      <c r="P31" s="74">
        <v>8</v>
      </c>
      <c r="Q31" s="74"/>
      <c r="R31" s="75"/>
      <c r="S31" s="76">
        <f>IF(E31="","",SUM(G31:Q31)-(R31))</f>
        <v>97</v>
      </c>
      <c r="T31" s="234"/>
      <c r="U31" s="235"/>
      <c r="V31" s="26">
        <f>SUM(G31:I31)</f>
        <v>29</v>
      </c>
    </row>
    <row r="32" spans="1:22" ht="15.75" customHeight="1">
      <c r="A32" s="220"/>
      <c r="B32" s="223"/>
      <c r="C32" s="226"/>
      <c r="D32" s="77"/>
      <c r="E32" s="236" t="s">
        <v>31</v>
      </c>
      <c r="F32" s="237"/>
      <c r="G32" s="74">
        <f aca="true" t="shared" si="5" ref="G32:Q32">SUM(G28:G31)</f>
        <v>50</v>
      </c>
      <c r="H32" s="74">
        <f t="shared" si="5"/>
        <v>28</v>
      </c>
      <c r="I32" s="74">
        <f t="shared" si="5"/>
        <v>26</v>
      </c>
      <c r="J32" s="74">
        <f t="shared" si="5"/>
        <v>37</v>
      </c>
      <c r="K32" s="74">
        <f t="shared" si="5"/>
        <v>41</v>
      </c>
      <c r="L32" s="74">
        <f t="shared" si="5"/>
        <v>48</v>
      </c>
      <c r="M32" s="74">
        <f t="shared" si="5"/>
        <v>38</v>
      </c>
      <c r="N32" s="74">
        <f t="shared" si="5"/>
        <v>37</v>
      </c>
      <c r="O32" s="74">
        <f t="shared" si="5"/>
        <v>38</v>
      </c>
      <c r="P32" s="74">
        <f t="shared" si="5"/>
        <v>30</v>
      </c>
      <c r="Q32" s="74">
        <f t="shared" si="5"/>
        <v>3</v>
      </c>
      <c r="R32" s="75"/>
      <c r="S32" s="78"/>
      <c r="T32" s="80"/>
      <c r="U32" s="79"/>
      <c r="V32" s="24">
        <f>SUM(V28:V31)</f>
        <v>104</v>
      </c>
    </row>
    <row r="33" spans="1:22" ht="15.75" customHeight="1">
      <c r="A33" s="218">
        <v>8</v>
      </c>
      <c r="B33" s="221">
        <v>7</v>
      </c>
      <c r="C33" s="224" t="s">
        <v>136</v>
      </c>
      <c r="D33" s="227" t="s">
        <v>102</v>
      </c>
      <c r="E33" s="67">
        <v>129</v>
      </c>
      <c r="F33" s="5" t="s">
        <v>11</v>
      </c>
      <c r="G33" s="68">
        <v>15</v>
      </c>
      <c r="H33" s="68">
        <v>12</v>
      </c>
      <c r="I33" s="68">
        <v>0</v>
      </c>
      <c r="J33" s="68">
        <v>10</v>
      </c>
      <c r="K33" s="68">
        <v>10</v>
      </c>
      <c r="L33" s="68">
        <v>13</v>
      </c>
      <c r="M33" s="68">
        <v>10</v>
      </c>
      <c r="N33" s="68">
        <v>10</v>
      </c>
      <c r="O33" s="68">
        <v>11</v>
      </c>
      <c r="P33" s="68">
        <v>8</v>
      </c>
      <c r="Q33" s="68">
        <v>3</v>
      </c>
      <c r="R33" s="69"/>
      <c r="S33" s="70">
        <f>IF(E33="","",SUM(G33:Q33)-(R33))</f>
        <v>102</v>
      </c>
      <c r="T33" s="71" t="s">
        <v>18</v>
      </c>
      <c r="U33" s="230">
        <v>7</v>
      </c>
      <c r="V33" s="25">
        <f>SUM(G33:I33)</f>
        <v>27</v>
      </c>
    </row>
    <row r="34" spans="1:22" ht="15.75" customHeight="1">
      <c r="A34" s="219"/>
      <c r="B34" s="222"/>
      <c r="C34" s="225"/>
      <c r="D34" s="228"/>
      <c r="E34" s="67">
        <v>125</v>
      </c>
      <c r="F34" s="6" t="s">
        <v>12</v>
      </c>
      <c r="G34" s="68">
        <v>13</v>
      </c>
      <c r="H34" s="68">
        <v>11</v>
      </c>
      <c r="I34" s="68">
        <v>0</v>
      </c>
      <c r="J34" s="68">
        <v>9</v>
      </c>
      <c r="K34" s="68">
        <v>0</v>
      </c>
      <c r="L34" s="68">
        <v>12</v>
      </c>
      <c r="M34" s="68">
        <v>10</v>
      </c>
      <c r="N34" s="68">
        <v>9</v>
      </c>
      <c r="O34" s="68">
        <v>9</v>
      </c>
      <c r="P34" s="68">
        <v>7</v>
      </c>
      <c r="Q34" s="68"/>
      <c r="R34" s="69"/>
      <c r="S34" s="72">
        <f>IF(E34="","",SUM(G34:Q34)-(R34))</f>
        <v>80</v>
      </c>
      <c r="T34" s="73"/>
      <c r="U34" s="231"/>
      <c r="V34" s="26">
        <f>SUM(G34:I34)</f>
        <v>24</v>
      </c>
    </row>
    <row r="35" spans="1:22" ht="15.75" customHeight="1">
      <c r="A35" s="219"/>
      <c r="B35" s="222"/>
      <c r="C35" s="225"/>
      <c r="D35" s="228"/>
      <c r="E35" s="67">
        <v>121</v>
      </c>
      <c r="F35" s="6" t="s">
        <v>13</v>
      </c>
      <c r="G35" s="68">
        <v>13</v>
      </c>
      <c r="H35" s="68">
        <v>12</v>
      </c>
      <c r="I35" s="68">
        <v>0</v>
      </c>
      <c r="J35" s="68">
        <v>10</v>
      </c>
      <c r="K35" s="68">
        <v>0</v>
      </c>
      <c r="L35" s="68">
        <v>12</v>
      </c>
      <c r="M35" s="68">
        <v>10</v>
      </c>
      <c r="N35" s="68">
        <v>9</v>
      </c>
      <c r="O35" s="68">
        <v>10</v>
      </c>
      <c r="P35" s="68">
        <v>8</v>
      </c>
      <c r="Q35" s="68"/>
      <c r="R35" s="69"/>
      <c r="S35" s="72">
        <f>IF(E35="","",SUM(G35:Q35)-(R35))</f>
        <v>84</v>
      </c>
      <c r="T35" s="232">
        <f>(SUM(S33:S36)+T34)</f>
        <v>368</v>
      </c>
      <c r="U35" s="233"/>
      <c r="V35" s="26">
        <f>SUM(G35:I35)</f>
        <v>25</v>
      </c>
    </row>
    <row r="36" spans="1:22" ht="15.75" customHeight="1">
      <c r="A36" s="219"/>
      <c r="B36" s="222"/>
      <c r="C36" s="225"/>
      <c r="D36" s="229"/>
      <c r="E36" s="67">
        <v>94</v>
      </c>
      <c r="F36" s="7" t="s">
        <v>14</v>
      </c>
      <c r="G36" s="74">
        <v>14</v>
      </c>
      <c r="H36" s="74">
        <v>11</v>
      </c>
      <c r="I36" s="74">
        <v>6</v>
      </c>
      <c r="J36" s="74">
        <v>10</v>
      </c>
      <c r="K36" s="74">
        <v>9</v>
      </c>
      <c r="L36" s="74">
        <v>13</v>
      </c>
      <c r="M36" s="74">
        <v>10</v>
      </c>
      <c r="N36" s="74">
        <v>9</v>
      </c>
      <c r="O36" s="74">
        <v>10</v>
      </c>
      <c r="P36" s="74">
        <v>7</v>
      </c>
      <c r="Q36" s="74">
        <v>3</v>
      </c>
      <c r="R36" s="75"/>
      <c r="S36" s="76">
        <f>IF(E36="","",SUM(G36:Q36)-(R36))</f>
        <v>102</v>
      </c>
      <c r="T36" s="234"/>
      <c r="U36" s="235"/>
      <c r="V36" s="26">
        <f>SUM(G36:I36)</f>
        <v>31</v>
      </c>
    </row>
    <row r="37" spans="1:22" ht="15.75" customHeight="1">
      <c r="A37" s="220"/>
      <c r="B37" s="223"/>
      <c r="C37" s="226"/>
      <c r="D37" s="77"/>
      <c r="E37" s="236" t="s">
        <v>31</v>
      </c>
      <c r="F37" s="237"/>
      <c r="G37" s="74">
        <f aca="true" t="shared" si="6" ref="G37:Q37">SUM(G33:G36)</f>
        <v>55</v>
      </c>
      <c r="H37" s="74">
        <f t="shared" si="6"/>
        <v>46</v>
      </c>
      <c r="I37" s="74">
        <f t="shared" si="6"/>
        <v>6</v>
      </c>
      <c r="J37" s="74">
        <f t="shared" si="6"/>
        <v>39</v>
      </c>
      <c r="K37" s="74">
        <f t="shared" si="6"/>
        <v>19</v>
      </c>
      <c r="L37" s="74">
        <f t="shared" si="6"/>
        <v>50</v>
      </c>
      <c r="M37" s="74">
        <f t="shared" si="6"/>
        <v>40</v>
      </c>
      <c r="N37" s="74">
        <f t="shared" si="6"/>
        <v>37</v>
      </c>
      <c r="O37" s="74">
        <f t="shared" si="6"/>
        <v>40</v>
      </c>
      <c r="P37" s="74">
        <f t="shared" si="6"/>
        <v>30</v>
      </c>
      <c r="Q37" s="74">
        <f t="shared" si="6"/>
        <v>6</v>
      </c>
      <c r="R37" s="75"/>
      <c r="S37" s="78"/>
      <c r="T37" s="80"/>
      <c r="U37" s="79"/>
      <c r="V37" s="24">
        <f>SUM(V33:V36)</f>
        <v>107</v>
      </c>
    </row>
    <row r="38" spans="1:22" ht="15.75" customHeight="1">
      <c r="A38" s="218">
        <v>21</v>
      </c>
      <c r="B38" s="221">
        <v>21</v>
      </c>
      <c r="C38" s="224" t="s">
        <v>200</v>
      </c>
      <c r="D38" s="227" t="s">
        <v>113</v>
      </c>
      <c r="E38" s="67">
        <v>49</v>
      </c>
      <c r="F38" s="5" t="s">
        <v>11</v>
      </c>
      <c r="G38" s="68">
        <v>14</v>
      </c>
      <c r="H38" s="68">
        <v>11</v>
      </c>
      <c r="I38" s="68">
        <v>6</v>
      </c>
      <c r="J38" s="68">
        <v>9</v>
      </c>
      <c r="K38" s="68">
        <v>0</v>
      </c>
      <c r="L38" s="68">
        <v>13</v>
      </c>
      <c r="M38" s="68">
        <v>10</v>
      </c>
      <c r="N38" s="68">
        <v>9</v>
      </c>
      <c r="O38" s="68">
        <v>10</v>
      </c>
      <c r="P38" s="68">
        <v>9</v>
      </c>
      <c r="Q38" s="68"/>
      <c r="R38" s="69"/>
      <c r="S38" s="70">
        <f>IF(E38="","",SUM(G38:Q38)-(R38))</f>
        <v>91</v>
      </c>
      <c r="T38" s="71" t="s">
        <v>18</v>
      </c>
      <c r="U38" s="230">
        <v>8</v>
      </c>
      <c r="V38" s="25">
        <f>SUM(G38:I38)</f>
        <v>31</v>
      </c>
    </row>
    <row r="39" spans="1:22" ht="15.75" customHeight="1">
      <c r="A39" s="219"/>
      <c r="B39" s="222"/>
      <c r="C39" s="225"/>
      <c r="D39" s="228"/>
      <c r="E39" s="67">
        <v>26</v>
      </c>
      <c r="F39" s="6" t="s">
        <v>12</v>
      </c>
      <c r="G39" s="68">
        <v>14</v>
      </c>
      <c r="H39" s="68">
        <v>9</v>
      </c>
      <c r="I39" s="68">
        <v>0</v>
      </c>
      <c r="J39" s="68">
        <v>9</v>
      </c>
      <c r="K39" s="68">
        <v>11</v>
      </c>
      <c r="L39" s="68">
        <v>14</v>
      </c>
      <c r="M39" s="68">
        <v>9</v>
      </c>
      <c r="N39" s="68">
        <v>10</v>
      </c>
      <c r="O39" s="68">
        <v>9</v>
      </c>
      <c r="P39" s="68">
        <v>9</v>
      </c>
      <c r="Q39" s="68"/>
      <c r="R39" s="69"/>
      <c r="S39" s="72">
        <f>IF(E39="","",SUM(G39:Q39)-(R39))</f>
        <v>94</v>
      </c>
      <c r="T39" s="73"/>
      <c r="U39" s="231"/>
      <c r="V39" s="26">
        <f>SUM(G39:I39)</f>
        <v>23</v>
      </c>
    </row>
    <row r="40" spans="1:22" ht="15.75" customHeight="1">
      <c r="A40" s="219"/>
      <c r="B40" s="222"/>
      <c r="C40" s="225"/>
      <c r="D40" s="228"/>
      <c r="E40" s="67">
        <v>57</v>
      </c>
      <c r="F40" s="6" t="s">
        <v>13</v>
      </c>
      <c r="G40" s="68">
        <v>14</v>
      </c>
      <c r="H40" s="68">
        <v>10</v>
      </c>
      <c r="I40" s="68">
        <v>6</v>
      </c>
      <c r="J40" s="68">
        <v>9</v>
      </c>
      <c r="K40" s="68">
        <v>0</v>
      </c>
      <c r="L40" s="68">
        <v>12</v>
      </c>
      <c r="M40" s="68">
        <v>9</v>
      </c>
      <c r="N40" s="68">
        <v>9</v>
      </c>
      <c r="O40" s="68">
        <v>10</v>
      </c>
      <c r="P40" s="68">
        <v>8</v>
      </c>
      <c r="Q40" s="68"/>
      <c r="R40" s="69"/>
      <c r="S40" s="72">
        <f>IF(E40="","",SUM(G40:Q40)-(R40))</f>
        <v>87</v>
      </c>
      <c r="T40" s="232">
        <f>(SUM(S38:S41)+T39)</f>
        <v>351</v>
      </c>
      <c r="U40" s="233"/>
      <c r="V40" s="26">
        <f>SUM(G40:I40)</f>
        <v>30</v>
      </c>
    </row>
    <row r="41" spans="1:22" ht="15.75" customHeight="1">
      <c r="A41" s="219"/>
      <c r="B41" s="222"/>
      <c r="C41" s="225"/>
      <c r="D41" s="229"/>
      <c r="E41" s="67">
        <v>14</v>
      </c>
      <c r="F41" s="7" t="s">
        <v>14</v>
      </c>
      <c r="G41" s="74">
        <v>12</v>
      </c>
      <c r="H41" s="74">
        <v>9</v>
      </c>
      <c r="I41" s="74">
        <v>0</v>
      </c>
      <c r="J41" s="74">
        <v>9</v>
      </c>
      <c r="K41" s="74">
        <v>0</v>
      </c>
      <c r="L41" s="74">
        <v>12</v>
      </c>
      <c r="M41" s="74">
        <v>10</v>
      </c>
      <c r="N41" s="74">
        <v>9</v>
      </c>
      <c r="O41" s="74">
        <v>9</v>
      </c>
      <c r="P41" s="74">
        <v>9</v>
      </c>
      <c r="Q41" s="74"/>
      <c r="R41" s="75"/>
      <c r="S41" s="76">
        <f>IF(E41="","",SUM(G41:Q41)-(R41))</f>
        <v>79</v>
      </c>
      <c r="T41" s="234"/>
      <c r="U41" s="235"/>
      <c r="V41" s="26">
        <f>SUM(G41:I41)</f>
        <v>21</v>
      </c>
    </row>
    <row r="42" spans="1:22" ht="15.75" customHeight="1">
      <c r="A42" s="220"/>
      <c r="B42" s="223"/>
      <c r="C42" s="226"/>
      <c r="D42" s="77"/>
      <c r="E42" s="236" t="s">
        <v>31</v>
      </c>
      <c r="F42" s="237"/>
      <c r="G42" s="74">
        <f aca="true" t="shared" si="7" ref="G42:Q42">SUM(G38:G41)</f>
        <v>54</v>
      </c>
      <c r="H42" s="74">
        <f t="shared" si="7"/>
        <v>39</v>
      </c>
      <c r="I42" s="74">
        <f t="shared" si="7"/>
        <v>12</v>
      </c>
      <c r="J42" s="74">
        <f t="shared" si="7"/>
        <v>36</v>
      </c>
      <c r="K42" s="74">
        <f t="shared" si="7"/>
        <v>11</v>
      </c>
      <c r="L42" s="74">
        <f t="shared" si="7"/>
        <v>51</v>
      </c>
      <c r="M42" s="74">
        <f t="shared" si="7"/>
        <v>38</v>
      </c>
      <c r="N42" s="74">
        <f t="shared" si="7"/>
        <v>37</v>
      </c>
      <c r="O42" s="74">
        <f t="shared" si="7"/>
        <v>38</v>
      </c>
      <c r="P42" s="74">
        <f t="shared" si="7"/>
        <v>35</v>
      </c>
      <c r="Q42" s="74">
        <f t="shared" si="7"/>
        <v>0</v>
      </c>
      <c r="R42" s="75"/>
      <c r="S42" s="78"/>
      <c r="T42" s="80"/>
      <c r="U42" s="79"/>
      <c r="V42" s="24">
        <f>SUM(V38:V41)</f>
        <v>105</v>
      </c>
    </row>
    <row r="43" spans="1:22" ht="15.75" customHeight="1">
      <c r="A43" s="218">
        <v>3</v>
      </c>
      <c r="B43" s="221">
        <v>14</v>
      </c>
      <c r="C43" s="224" t="s">
        <v>90</v>
      </c>
      <c r="D43" s="227" t="s">
        <v>91</v>
      </c>
      <c r="E43" s="67">
        <v>48</v>
      </c>
      <c r="F43" s="5" t="s">
        <v>11</v>
      </c>
      <c r="G43" s="68">
        <v>15</v>
      </c>
      <c r="H43" s="68">
        <v>11</v>
      </c>
      <c r="I43" s="68">
        <v>0</v>
      </c>
      <c r="J43" s="68">
        <v>9</v>
      </c>
      <c r="K43" s="68">
        <v>0</v>
      </c>
      <c r="L43" s="68">
        <v>12</v>
      </c>
      <c r="M43" s="68">
        <v>10</v>
      </c>
      <c r="N43" s="68">
        <v>10</v>
      </c>
      <c r="O43" s="68">
        <v>10</v>
      </c>
      <c r="P43" s="68">
        <v>8</v>
      </c>
      <c r="Q43" s="68"/>
      <c r="R43" s="69"/>
      <c r="S43" s="70">
        <f>IF(E43="","",SUM(G43:Q43)-(R43))</f>
        <v>85</v>
      </c>
      <c r="T43" s="71" t="s">
        <v>18</v>
      </c>
      <c r="U43" s="230">
        <v>9</v>
      </c>
      <c r="V43" s="25">
        <f>SUM(G43:I43)</f>
        <v>26</v>
      </c>
    </row>
    <row r="44" spans="1:22" ht="15.75" customHeight="1">
      <c r="A44" s="219"/>
      <c r="B44" s="222"/>
      <c r="C44" s="225"/>
      <c r="D44" s="228"/>
      <c r="E44" s="67">
        <v>53</v>
      </c>
      <c r="F44" s="6" t="s">
        <v>12</v>
      </c>
      <c r="G44" s="68">
        <v>15</v>
      </c>
      <c r="H44" s="68">
        <v>10</v>
      </c>
      <c r="I44" s="68">
        <v>0</v>
      </c>
      <c r="J44" s="68">
        <v>9</v>
      </c>
      <c r="K44" s="68">
        <v>0</v>
      </c>
      <c r="L44" s="68">
        <v>12</v>
      </c>
      <c r="M44" s="68">
        <v>10</v>
      </c>
      <c r="N44" s="68">
        <v>10</v>
      </c>
      <c r="O44" s="68">
        <v>9</v>
      </c>
      <c r="P44" s="68">
        <v>8</v>
      </c>
      <c r="Q44" s="68"/>
      <c r="R44" s="69"/>
      <c r="S44" s="72">
        <f>IF(E44="","",SUM(G44:Q44)-(R44))</f>
        <v>83</v>
      </c>
      <c r="T44" s="73"/>
      <c r="U44" s="231"/>
      <c r="V44" s="26">
        <f>SUM(G44:I44)</f>
        <v>25</v>
      </c>
    </row>
    <row r="45" spans="1:22" ht="15.75" customHeight="1">
      <c r="A45" s="219"/>
      <c r="B45" s="222"/>
      <c r="C45" s="225"/>
      <c r="D45" s="228"/>
      <c r="E45" s="67">
        <v>33</v>
      </c>
      <c r="F45" s="6" t="s">
        <v>13</v>
      </c>
      <c r="G45" s="68">
        <v>16</v>
      </c>
      <c r="H45" s="68">
        <v>11</v>
      </c>
      <c r="I45" s="68">
        <v>0</v>
      </c>
      <c r="J45" s="68">
        <v>9</v>
      </c>
      <c r="K45" s="68">
        <v>0</v>
      </c>
      <c r="L45" s="68">
        <v>12</v>
      </c>
      <c r="M45" s="68">
        <v>10</v>
      </c>
      <c r="N45" s="68">
        <v>10</v>
      </c>
      <c r="O45" s="68">
        <v>9</v>
      </c>
      <c r="P45" s="68">
        <v>7</v>
      </c>
      <c r="Q45" s="68"/>
      <c r="R45" s="69"/>
      <c r="S45" s="72">
        <f>IF(E45="","",SUM(G45:Q45)-(R45))</f>
        <v>84</v>
      </c>
      <c r="T45" s="232">
        <f>(SUM(S43:S46)+T44)</f>
        <v>336</v>
      </c>
      <c r="U45" s="233"/>
      <c r="V45" s="26">
        <f>SUM(G45:I45)</f>
        <v>27</v>
      </c>
    </row>
    <row r="46" spans="1:22" ht="15.75" customHeight="1">
      <c r="A46" s="219"/>
      <c r="B46" s="222"/>
      <c r="C46" s="225"/>
      <c r="D46" s="229"/>
      <c r="E46" s="67">
        <v>35</v>
      </c>
      <c r="F46" s="7" t="s">
        <v>14</v>
      </c>
      <c r="G46" s="74">
        <v>16</v>
      </c>
      <c r="H46" s="74">
        <v>10</v>
      </c>
      <c r="I46" s="74">
        <v>0</v>
      </c>
      <c r="J46" s="74">
        <v>9</v>
      </c>
      <c r="K46" s="74">
        <v>0</v>
      </c>
      <c r="L46" s="74">
        <v>12</v>
      </c>
      <c r="M46" s="74">
        <v>10</v>
      </c>
      <c r="N46" s="74">
        <v>10</v>
      </c>
      <c r="O46" s="74">
        <v>10</v>
      </c>
      <c r="P46" s="74">
        <v>7</v>
      </c>
      <c r="Q46" s="74"/>
      <c r="R46" s="75"/>
      <c r="S46" s="76">
        <f>IF(E46="","",SUM(G46:Q46)-(R46))</f>
        <v>84</v>
      </c>
      <c r="T46" s="234"/>
      <c r="U46" s="235"/>
      <c r="V46" s="26">
        <f>SUM(G46:I46)</f>
        <v>26</v>
      </c>
    </row>
    <row r="47" spans="1:22" ht="15.75" customHeight="1">
      <c r="A47" s="220"/>
      <c r="B47" s="223"/>
      <c r="C47" s="226"/>
      <c r="D47" s="77"/>
      <c r="E47" s="236" t="s">
        <v>31</v>
      </c>
      <c r="F47" s="237"/>
      <c r="G47" s="74">
        <f aca="true" t="shared" si="8" ref="G47:Q47">SUM(G43:G46)</f>
        <v>62</v>
      </c>
      <c r="H47" s="74">
        <f t="shared" si="8"/>
        <v>42</v>
      </c>
      <c r="I47" s="74">
        <f t="shared" si="8"/>
        <v>0</v>
      </c>
      <c r="J47" s="74">
        <f t="shared" si="8"/>
        <v>36</v>
      </c>
      <c r="K47" s="74">
        <f t="shared" si="8"/>
        <v>0</v>
      </c>
      <c r="L47" s="74">
        <f t="shared" si="8"/>
        <v>48</v>
      </c>
      <c r="M47" s="74">
        <f t="shared" si="8"/>
        <v>40</v>
      </c>
      <c r="N47" s="74">
        <f t="shared" si="8"/>
        <v>40</v>
      </c>
      <c r="O47" s="74">
        <f t="shared" si="8"/>
        <v>38</v>
      </c>
      <c r="P47" s="74">
        <f t="shared" si="8"/>
        <v>30</v>
      </c>
      <c r="Q47" s="74">
        <f t="shared" si="8"/>
        <v>0</v>
      </c>
      <c r="R47" s="75"/>
      <c r="S47" s="78"/>
      <c r="T47" s="80"/>
      <c r="U47" s="79"/>
      <c r="V47" s="24">
        <f>SUM(V43:V46)</f>
        <v>104</v>
      </c>
    </row>
    <row r="48" spans="1:22" ht="15.75" customHeight="1">
      <c r="A48" s="218">
        <v>17</v>
      </c>
      <c r="B48" s="221">
        <v>11</v>
      </c>
      <c r="C48" s="224" t="s">
        <v>120</v>
      </c>
      <c r="D48" s="227" t="s">
        <v>205</v>
      </c>
      <c r="E48" s="67">
        <v>4</v>
      </c>
      <c r="F48" s="5" t="s">
        <v>11</v>
      </c>
      <c r="G48" s="68">
        <v>12</v>
      </c>
      <c r="H48" s="68">
        <v>9</v>
      </c>
      <c r="I48" s="68">
        <v>7</v>
      </c>
      <c r="J48" s="68">
        <v>9</v>
      </c>
      <c r="K48" s="68">
        <v>0</v>
      </c>
      <c r="L48" s="68">
        <v>12</v>
      </c>
      <c r="M48" s="68">
        <v>10</v>
      </c>
      <c r="N48" s="68">
        <v>10</v>
      </c>
      <c r="O48" s="68">
        <v>9</v>
      </c>
      <c r="P48" s="68">
        <v>8</v>
      </c>
      <c r="Q48" s="68"/>
      <c r="R48" s="69"/>
      <c r="S48" s="70">
        <f>IF(E48="","",SUM(G48:Q48)-(R48))</f>
        <v>86</v>
      </c>
      <c r="T48" s="71" t="s">
        <v>18</v>
      </c>
      <c r="U48" s="230">
        <v>10</v>
      </c>
      <c r="V48" s="25">
        <f>SUM(G48:I48)</f>
        <v>28</v>
      </c>
    </row>
    <row r="49" spans="1:22" ht="15.75" customHeight="1">
      <c r="A49" s="219"/>
      <c r="B49" s="222"/>
      <c r="C49" s="225"/>
      <c r="D49" s="228"/>
      <c r="E49" s="67">
        <v>22</v>
      </c>
      <c r="F49" s="6" t="s">
        <v>12</v>
      </c>
      <c r="G49" s="68">
        <v>12</v>
      </c>
      <c r="H49" s="68">
        <v>0</v>
      </c>
      <c r="I49" s="68">
        <v>0</v>
      </c>
      <c r="J49" s="68">
        <v>9</v>
      </c>
      <c r="K49" s="68">
        <v>12</v>
      </c>
      <c r="L49" s="68">
        <v>12</v>
      </c>
      <c r="M49" s="68">
        <v>10</v>
      </c>
      <c r="N49" s="68">
        <v>9</v>
      </c>
      <c r="O49" s="68">
        <v>9</v>
      </c>
      <c r="P49" s="68">
        <v>8</v>
      </c>
      <c r="Q49" s="68"/>
      <c r="R49" s="69">
        <v>1</v>
      </c>
      <c r="S49" s="72">
        <f>IF(E49="","",SUM(G49:Q49)-(R49))</f>
        <v>80</v>
      </c>
      <c r="T49" s="73"/>
      <c r="U49" s="231"/>
      <c r="V49" s="26">
        <f>SUM(G49:I49)</f>
        <v>12</v>
      </c>
    </row>
    <row r="50" spans="1:22" ht="15.75" customHeight="1">
      <c r="A50" s="219"/>
      <c r="B50" s="222"/>
      <c r="C50" s="225"/>
      <c r="D50" s="228"/>
      <c r="E50" s="67">
        <v>14</v>
      </c>
      <c r="F50" s="6" t="s">
        <v>13</v>
      </c>
      <c r="G50" s="68">
        <v>13</v>
      </c>
      <c r="H50" s="68">
        <v>10</v>
      </c>
      <c r="I50" s="68">
        <v>0</v>
      </c>
      <c r="J50" s="68">
        <v>9</v>
      </c>
      <c r="K50" s="68">
        <v>0</v>
      </c>
      <c r="L50" s="68">
        <v>12</v>
      </c>
      <c r="M50" s="68">
        <v>10</v>
      </c>
      <c r="N50" s="68">
        <v>10</v>
      </c>
      <c r="O50" s="68">
        <v>10</v>
      </c>
      <c r="P50" s="68">
        <v>7</v>
      </c>
      <c r="Q50" s="68"/>
      <c r="R50" s="69"/>
      <c r="S50" s="72">
        <f>IF(E50="","",SUM(G50:Q50)-(R50))</f>
        <v>81</v>
      </c>
      <c r="T50" s="232">
        <f>(SUM(S48:S51)+T49)</f>
        <v>334</v>
      </c>
      <c r="U50" s="233"/>
      <c r="V50" s="26">
        <f>SUM(G50:I50)</f>
        <v>23</v>
      </c>
    </row>
    <row r="51" spans="1:22" ht="15.75" customHeight="1">
      <c r="A51" s="219"/>
      <c r="B51" s="222"/>
      <c r="C51" s="225"/>
      <c r="D51" s="229"/>
      <c r="E51" s="67">
        <v>17</v>
      </c>
      <c r="F51" s="7" t="s">
        <v>14</v>
      </c>
      <c r="G51" s="74">
        <v>12</v>
      </c>
      <c r="H51" s="74">
        <v>9</v>
      </c>
      <c r="I51" s="74">
        <v>0</v>
      </c>
      <c r="J51" s="74">
        <v>9</v>
      </c>
      <c r="K51" s="74">
        <v>11</v>
      </c>
      <c r="L51" s="74">
        <v>12</v>
      </c>
      <c r="M51" s="74">
        <v>9</v>
      </c>
      <c r="N51" s="74">
        <v>10</v>
      </c>
      <c r="O51" s="74">
        <v>9</v>
      </c>
      <c r="P51" s="74">
        <v>7</v>
      </c>
      <c r="Q51" s="74"/>
      <c r="R51" s="75">
        <v>1</v>
      </c>
      <c r="S51" s="76">
        <f>IF(E51="","",SUM(G51:Q51)-(R51))</f>
        <v>87</v>
      </c>
      <c r="T51" s="234"/>
      <c r="U51" s="235"/>
      <c r="V51" s="26">
        <f>SUM(G51:I51)</f>
        <v>21</v>
      </c>
    </row>
    <row r="52" spans="1:22" ht="15.75" customHeight="1">
      <c r="A52" s="220"/>
      <c r="B52" s="223"/>
      <c r="C52" s="226"/>
      <c r="D52" s="77"/>
      <c r="E52" s="236" t="s">
        <v>31</v>
      </c>
      <c r="F52" s="237"/>
      <c r="G52" s="74">
        <f aca="true" t="shared" si="9" ref="G52:Q52">SUM(G48:G51)</f>
        <v>49</v>
      </c>
      <c r="H52" s="74">
        <f t="shared" si="9"/>
        <v>28</v>
      </c>
      <c r="I52" s="74">
        <f t="shared" si="9"/>
        <v>7</v>
      </c>
      <c r="J52" s="74">
        <f t="shared" si="9"/>
        <v>36</v>
      </c>
      <c r="K52" s="74">
        <f t="shared" si="9"/>
        <v>23</v>
      </c>
      <c r="L52" s="74">
        <f t="shared" si="9"/>
        <v>48</v>
      </c>
      <c r="M52" s="74">
        <f t="shared" si="9"/>
        <v>39</v>
      </c>
      <c r="N52" s="74">
        <f t="shared" si="9"/>
        <v>39</v>
      </c>
      <c r="O52" s="74">
        <f t="shared" si="9"/>
        <v>37</v>
      </c>
      <c r="P52" s="74">
        <f t="shared" si="9"/>
        <v>30</v>
      </c>
      <c r="Q52" s="74">
        <f t="shared" si="9"/>
        <v>0</v>
      </c>
      <c r="R52" s="75"/>
      <c r="S52" s="78"/>
      <c r="T52" s="80"/>
      <c r="U52" s="79"/>
      <c r="V52" s="24">
        <f>SUM(V48:V51)</f>
        <v>84</v>
      </c>
    </row>
    <row r="53" spans="1:22" ht="15.75" customHeight="1">
      <c r="A53" s="218">
        <v>19</v>
      </c>
      <c r="B53" s="221">
        <v>18</v>
      </c>
      <c r="C53" s="224" t="s">
        <v>100</v>
      </c>
      <c r="D53" s="227" t="s">
        <v>101</v>
      </c>
      <c r="E53" s="67">
        <v>80</v>
      </c>
      <c r="F53" s="5" t="s">
        <v>11</v>
      </c>
      <c r="G53" s="68">
        <v>15</v>
      </c>
      <c r="H53" s="68">
        <v>10</v>
      </c>
      <c r="I53" s="68">
        <v>0</v>
      </c>
      <c r="J53" s="68">
        <v>8</v>
      </c>
      <c r="K53" s="68">
        <v>0</v>
      </c>
      <c r="L53" s="68">
        <v>12</v>
      </c>
      <c r="M53" s="68">
        <v>9</v>
      </c>
      <c r="N53" s="68">
        <v>9</v>
      </c>
      <c r="O53" s="68">
        <v>9</v>
      </c>
      <c r="P53" s="68">
        <v>9</v>
      </c>
      <c r="Q53" s="68"/>
      <c r="R53" s="69"/>
      <c r="S53" s="70">
        <f>IF(E53="","",SUM(G53:Q53)-(R53))</f>
        <v>81</v>
      </c>
      <c r="T53" s="71" t="s">
        <v>18</v>
      </c>
      <c r="U53" s="238">
        <v>11</v>
      </c>
      <c r="V53" s="25">
        <f>SUM(G53:I53)</f>
        <v>25</v>
      </c>
    </row>
    <row r="54" spans="1:22" ht="15.75" customHeight="1">
      <c r="A54" s="219"/>
      <c r="B54" s="222"/>
      <c r="C54" s="225"/>
      <c r="D54" s="228"/>
      <c r="E54" s="67">
        <v>27</v>
      </c>
      <c r="F54" s="6" t="s">
        <v>12</v>
      </c>
      <c r="G54" s="68">
        <v>15</v>
      </c>
      <c r="H54" s="68">
        <v>0</v>
      </c>
      <c r="I54" s="68">
        <v>0</v>
      </c>
      <c r="J54" s="68">
        <v>8</v>
      </c>
      <c r="K54" s="68">
        <v>9</v>
      </c>
      <c r="L54" s="68">
        <v>12</v>
      </c>
      <c r="M54" s="68">
        <v>8</v>
      </c>
      <c r="N54" s="68">
        <v>9</v>
      </c>
      <c r="O54" s="68">
        <v>9</v>
      </c>
      <c r="P54" s="68">
        <v>7</v>
      </c>
      <c r="Q54" s="68"/>
      <c r="R54" s="69"/>
      <c r="S54" s="72">
        <f>IF(E54="","",SUM(G54:Q54)-(R54))</f>
        <v>77</v>
      </c>
      <c r="T54" s="73"/>
      <c r="U54" s="239"/>
      <c r="V54" s="26">
        <f>SUM(G54:I54)</f>
        <v>15</v>
      </c>
    </row>
    <row r="55" spans="1:22" ht="15.75" customHeight="1">
      <c r="A55" s="219"/>
      <c r="B55" s="222"/>
      <c r="C55" s="225"/>
      <c r="D55" s="228"/>
      <c r="E55" s="67">
        <v>37</v>
      </c>
      <c r="F55" s="6" t="s">
        <v>13</v>
      </c>
      <c r="G55" s="68">
        <v>14</v>
      </c>
      <c r="H55" s="68">
        <v>10</v>
      </c>
      <c r="I55" s="68">
        <v>0</v>
      </c>
      <c r="J55" s="68">
        <v>9</v>
      </c>
      <c r="K55" s="68">
        <v>10</v>
      </c>
      <c r="L55" s="68">
        <v>15</v>
      </c>
      <c r="M55" s="68">
        <v>9</v>
      </c>
      <c r="N55" s="68">
        <v>9</v>
      </c>
      <c r="O55" s="68">
        <v>8</v>
      </c>
      <c r="P55" s="68">
        <v>7</v>
      </c>
      <c r="Q55" s="68"/>
      <c r="R55" s="69"/>
      <c r="S55" s="72">
        <f>IF(E55="","",SUM(G55:Q55)-(R55))</f>
        <v>91</v>
      </c>
      <c r="T55" s="232">
        <f>(SUM(S53:S56)+T54)</f>
        <v>330</v>
      </c>
      <c r="U55" s="233"/>
      <c r="V55" s="26">
        <f>SUM(G55:I55)</f>
        <v>24</v>
      </c>
    </row>
    <row r="56" spans="1:22" ht="15.75" customHeight="1">
      <c r="A56" s="219"/>
      <c r="B56" s="222"/>
      <c r="C56" s="225"/>
      <c r="D56" s="229"/>
      <c r="E56" s="67">
        <v>43</v>
      </c>
      <c r="F56" s="7" t="s">
        <v>14</v>
      </c>
      <c r="G56" s="74">
        <v>15</v>
      </c>
      <c r="H56" s="74">
        <v>9</v>
      </c>
      <c r="I56" s="74">
        <v>0</v>
      </c>
      <c r="J56" s="74">
        <v>8</v>
      </c>
      <c r="K56" s="74">
        <v>9</v>
      </c>
      <c r="L56" s="74">
        <v>13</v>
      </c>
      <c r="M56" s="74">
        <v>9</v>
      </c>
      <c r="N56" s="74">
        <v>9</v>
      </c>
      <c r="O56" s="74">
        <v>9</v>
      </c>
      <c r="P56" s="74"/>
      <c r="Q56" s="74"/>
      <c r="R56" s="75"/>
      <c r="S56" s="76">
        <f>IF(E56="","",SUM(G56:Q56)-(R56))</f>
        <v>81</v>
      </c>
      <c r="T56" s="234"/>
      <c r="U56" s="235"/>
      <c r="V56" s="26">
        <f>SUM(G56:I56)</f>
        <v>24</v>
      </c>
    </row>
    <row r="57" spans="1:22" ht="15.75" customHeight="1">
      <c r="A57" s="220"/>
      <c r="B57" s="223"/>
      <c r="C57" s="226"/>
      <c r="D57" s="77"/>
      <c r="E57" s="236" t="s">
        <v>31</v>
      </c>
      <c r="F57" s="237"/>
      <c r="G57" s="74">
        <f aca="true" t="shared" si="10" ref="G57:Q57">SUM(G53:G56)</f>
        <v>59</v>
      </c>
      <c r="H57" s="74">
        <f t="shared" si="10"/>
        <v>29</v>
      </c>
      <c r="I57" s="74">
        <f t="shared" si="10"/>
        <v>0</v>
      </c>
      <c r="J57" s="74">
        <f t="shared" si="10"/>
        <v>33</v>
      </c>
      <c r="K57" s="74">
        <f t="shared" si="10"/>
        <v>28</v>
      </c>
      <c r="L57" s="74">
        <f t="shared" si="10"/>
        <v>52</v>
      </c>
      <c r="M57" s="74">
        <f t="shared" si="10"/>
        <v>35</v>
      </c>
      <c r="N57" s="74">
        <f t="shared" si="10"/>
        <v>36</v>
      </c>
      <c r="O57" s="74">
        <f t="shared" si="10"/>
        <v>35</v>
      </c>
      <c r="P57" s="74">
        <f t="shared" si="10"/>
        <v>23</v>
      </c>
      <c r="Q57" s="74">
        <f t="shared" si="10"/>
        <v>0</v>
      </c>
      <c r="R57" s="75"/>
      <c r="S57" s="78"/>
      <c r="T57" s="80"/>
      <c r="U57" s="79"/>
      <c r="V57" s="24">
        <f>SUM(V53:V56)</f>
        <v>88</v>
      </c>
    </row>
    <row r="58" spans="1:22" ht="15.75" customHeight="1">
      <c r="A58" s="218">
        <v>12</v>
      </c>
      <c r="B58" s="221">
        <v>12</v>
      </c>
      <c r="C58" s="224" t="s">
        <v>78</v>
      </c>
      <c r="D58" s="227" t="s">
        <v>134</v>
      </c>
      <c r="E58" s="67">
        <v>16</v>
      </c>
      <c r="F58" s="5" t="s">
        <v>11</v>
      </c>
      <c r="G58" s="68">
        <v>18</v>
      </c>
      <c r="H58" s="68">
        <v>11</v>
      </c>
      <c r="I58" s="68">
        <v>7</v>
      </c>
      <c r="J58" s="68">
        <v>9</v>
      </c>
      <c r="K58" s="68">
        <v>0</v>
      </c>
      <c r="L58" s="68">
        <v>13</v>
      </c>
      <c r="M58" s="68">
        <v>10</v>
      </c>
      <c r="N58" s="68">
        <v>9</v>
      </c>
      <c r="O58" s="68">
        <v>10</v>
      </c>
      <c r="P58" s="68">
        <v>9</v>
      </c>
      <c r="Q58" s="68"/>
      <c r="R58" s="69"/>
      <c r="S58" s="70">
        <f>IF(E58="","",SUM(G58:Q58)-(R58))</f>
        <v>96</v>
      </c>
      <c r="T58" s="71" t="s">
        <v>18</v>
      </c>
      <c r="U58" s="238">
        <v>12</v>
      </c>
      <c r="V58" s="25">
        <f>SUM(G58:I58)</f>
        <v>36</v>
      </c>
    </row>
    <row r="59" spans="1:22" ht="15.75" customHeight="1">
      <c r="A59" s="219"/>
      <c r="B59" s="222"/>
      <c r="C59" s="225"/>
      <c r="D59" s="228"/>
      <c r="E59" s="67">
        <v>48</v>
      </c>
      <c r="F59" s="6" t="s">
        <v>12</v>
      </c>
      <c r="G59" s="68">
        <v>17</v>
      </c>
      <c r="H59" s="68">
        <v>12</v>
      </c>
      <c r="I59" s="68">
        <v>6</v>
      </c>
      <c r="J59" s="68">
        <v>10</v>
      </c>
      <c r="K59" s="68">
        <v>14</v>
      </c>
      <c r="L59" s="68">
        <v>13</v>
      </c>
      <c r="M59" s="68">
        <v>10</v>
      </c>
      <c r="N59" s="68">
        <v>10</v>
      </c>
      <c r="O59" s="68">
        <v>10</v>
      </c>
      <c r="P59" s="68">
        <v>9</v>
      </c>
      <c r="Q59" s="68">
        <v>3</v>
      </c>
      <c r="R59" s="69"/>
      <c r="S59" s="72">
        <f>IF(E59="","",SUM(G59:Q59)-(R59))</f>
        <v>114</v>
      </c>
      <c r="T59" s="73"/>
      <c r="U59" s="239"/>
      <c r="V59" s="26">
        <f>SUM(G59:I59)</f>
        <v>35</v>
      </c>
    </row>
    <row r="60" spans="1:22" ht="15.75" customHeight="1">
      <c r="A60" s="219"/>
      <c r="B60" s="222"/>
      <c r="C60" s="225"/>
      <c r="D60" s="228"/>
      <c r="E60" s="67">
        <v>26</v>
      </c>
      <c r="F60" s="6" t="s">
        <v>13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/>
      <c r="R60" s="69"/>
      <c r="S60" s="72">
        <f>IF(E60="","",SUM(G60:Q60)-(R60))</f>
        <v>0</v>
      </c>
      <c r="T60" s="232">
        <f>(SUM(S58:S61)+T59)</f>
        <v>325</v>
      </c>
      <c r="U60" s="233"/>
      <c r="V60" s="26">
        <f>SUM(G60:I60)</f>
        <v>0</v>
      </c>
    </row>
    <row r="61" spans="1:22" ht="15.75" customHeight="1">
      <c r="A61" s="219"/>
      <c r="B61" s="222"/>
      <c r="C61" s="225"/>
      <c r="D61" s="229"/>
      <c r="E61" s="67">
        <v>47</v>
      </c>
      <c r="F61" s="7" t="s">
        <v>14</v>
      </c>
      <c r="G61" s="74">
        <v>20</v>
      </c>
      <c r="H61" s="74">
        <v>11</v>
      </c>
      <c r="I61" s="74">
        <v>6</v>
      </c>
      <c r="J61" s="74">
        <v>10</v>
      </c>
      <c r="K61" s="74">
        <v>13</v>
      </c>
      <c r="L61" s="74">
        <v>14</v>
      </c>
      <c r="M61" s="74">
        <v>10</v>
      </c>
      <c r="N61" s="74">
        <v>9</v>
      </c>
      <c r="O61" s="74">
        <v>10</v>
      </c>
      <c r="P61" s="74">
        <v>9</v>
      </c>
      <c r="Q61" s="74">
        <v>3</v>
      </c>
      <c r="R61" s="75"/>
      <c r="S61" s="76">
        <f>IF(E61="","",SUM(G61:Q61)-(R61))</f>
        <v>115</v>
      </c>
      <c r="T61" s="234"/>
      <c r="U61" s="235"/>
      <c r="V61" s="26">
        <f>SUM(G61:I61)</f>
        <v>37</v>
      </c>
    </row>
    <row r="62" spans="1:22" ht="15.75" customHeight="1">
      <c r="A62" s="220"/>
      <c r="B62" s="223"/>
      <c r="C62" s="226"/>
      <c r="D62" s="77"/>
      <c r="E62" s="236" t="s">
        <v>31</v>
      </c>
      <c r="F62" s="237"/>
      <c r="G62" s="74">
        <f aca="true" t="shared" si="11" ref="G62:Q62">SUM(G58:G61)</f>
        <v>55</v>
      </c>
      <c r="H62" s="74">
        <f t="shared" si="11"/>
        <v>34</v>
      </c>
      <c r="I62" s="74">
        <f t="shared" si="11"/>
        <v>19</v>
      </c>
      <c r="J62" s="74">
        <f t="shared" si="11"/>
        <v>29</v>
      </c>
      <c r="K62" s="74">
        <f t="shared" si="11"/>
        <v>27</v>
      </c>
      <c r="L62" s="74">
        <f t="shared" si="11"/>
        <v>40</v>
      </c>
      <c r="M62" s="74">
        <f t="shared" si="11"/>
        <v>30</v>
      </c>
      <c r="N62" s="74">
        <f t="shared" si="11"/>
        <v>28</v>
      </c>
      <c r="O62" s="74">
        <f t="shared" si="11"/>
        <v>30</v>
      </c>
      <c r="P62" s="74">
        <f t="shared" si="11"/>
        <v>27</v>
      </c>
      <c r="Q62" s="74">
        <f t="shared" si="11"/>
        <v>6</v>
      </c>
      <c r="R62" s="75"/>
      <c r="S62" s="78"/>
      <c r="T62" s="80"/>
      <c r="U62" s="79"/>
      <c r="V62" s="24">
        <f>SUM(V58:V61)</f>
        <v>108</v>
      </c>
    </row>
    <row r="63" spans="1:22" ht="15.75" customHeight="1">
      <c r="A63" s="218">
        <v>16</v>
      </c>
      <c r="B63" s="221">
        <v>8</v>
      </c>
      <c r="C63" s="224" t="s">
        <v>137</v>
      </c>
      <c r="D63" s="227" t="s">
        <v>138</v>
      </c>
      <c r="E63" s="67">
        <v>17</v>
      </c>
      <c r="F63" s="5" t="s">
        <v>11</v>
      </c>
      <c r="G63" s="68">
        <v>0</v>
      </c>
      <c r="H63" s="68">
        <v>9</v>
      </c>
      <c r="I63" s="68">
        <v>0</v>
      </c>
      <c r="J63" s="68">
        <v>10</v>
      </c>
      <c r="K63" s="68">
        <v>11</v>
      </c>
      <c r="L63" s="68">
        <v>13</v>
      </c>
      <c r="M63" s="68">
        <v>11</v>
      </c>
      <c r="N63" s="68">
        <v>10</v>
      </c>
      <c r="O63" s="68">
        <v>11</v>
      </c>
      <c r="P63" s="68">
        <v>7</v>
      </c>
      <c r="Q63" s="68"/>
      <c r="R63" s="69"/>
      <c r="S63" s="70">
        <f>IF(E63="","",SUM(G63:Q63)-(R63))</f>
        <v>82</v>
      </c>
      <c r="T63" s="71" t="s">
        <v>18</v>
      </c>
      <c r="U63" s="238">
        <v>13</v>
      </c>
      <c r="V63" s="25">
        <f>SUM(G63:I63)</f>
        <v>9</v>
      </c>
    </row>
    <row r="64" spans="1:22" ht="15.75" customHeight="1">
      <c r="A64" s="219"/>
      <c r="B64" s="222"/>
      <c r="C64" s="225"/>
      <c r="D64" s="228"/>
      <c r="E64" s="67">
        <v>29</v>
      </c>
      <c r="F64" s="6" t="s">
        <v>12</v>
      </c>
      <c r="G64" s="68">
        <v>0</v>
      </c>
      <c r="H64" s="68">
        <v>9</v>
      </c>
      <c r="I64" s="68">
        <v>0</v>
      </c>
      <c r="J64" s="68">
        <v>10</v>
      </c>
      <c r="K64" s="68">
        <v>9</v>
      </c>
      <c r="L64" s="68">
        <v>13</v>
      </c>
      <c r="M64" s="68">
        <v>11</v>
      </c>
      <c r="N64" s="68">
        <v>10</v>
      </c>
      <c r="O64" s="68">
        <v>11</v>
      </c>
      <c r="P64" s="68">
        <v>8</v>
      </c>
      <c r="Q64" s="68"/>
      <c r="R64" s="69"/>
      <c r="S64" s="72">
        <f>IF(E64="","",SUM(G64:Q64)-(R64))</f>
        <v>81</v>
      </c>
      <c r="T64" s="73"/>
      <c r="U64" s="239"/>
      <c r="V64" s="26">
        <f>SUM(G64:I64)</f>
        <v>9</v>
      </c>
    </row>
    <row r="65" spans="1:22" ht="15.75" customHeight="1">
      <c r="A65" s="219"/>
      <c r="B65" s="222"/>
      <c r="C65" s="225"/>
      <c r="D65" s="228"/>
      <c r="E65" s="67">
        <v>40</v>
      </c>
      <c r="F65" s="6" t="s">
        <v>13</v>
      </c>
      <c r="G65" s="68">
        <v>0</v>
      </c>
      <c r="H65" s="68">
        <v>0</v>
      </c>
      <c r="I65" s="68">
        <v>0</v>
      </c>
      <c r="J65" s="68">
        <v>10</v>
      </c>
      <c r="K65" s="68">
        <v>12</v>
      </c>
      <c r="L65" s="68">
        <v>13</v>
      </c>
      <c r="M65" s="68">
        <v>12</v>
      </c>
      <c r="N65" s="68">
        <v>10</v>
      </c>
      <c r="O65" s="68">
        <v>10</v>
      </c>
      <c r="P65" s="68">
        <v>7</v>
      </c>
      <c r="Q65" s="68"/>
      <c r="R65" s="69"/>
      <c r="S65" s="72">
        <f>IF(E65="","",SUM(G65:Q65)-(R65))</f>
        <v>74</v>
      </c>
      <c r="T65" s="232">
        <f>(SUM(S63:S66)+T64)</f>
        <v>321</v>
      </c>
      <c r="U65" s="233"/>
      <c r="V65" s="26">
        <f>SUM(G65:I65)</f>
        <v>0</v>
      </c>
    </row>
    <row r="66" spans="1:22" ht="15.75" customHeight="1">
      <c r="A66" s="219"/>
      <c r="B66" s="222"/>
      <c r="C66" s="225"/>
      <c r="D66" s="229"/>
      <c r="E66" s="67">
        <v>13</v>
      </c>
      <c r="F66" s="7" t="s">
        <v>14</v>
      </c>
      <c r="G66" s="74">
        <v>0</v>
      </c>
      <c r="H66" s="74">
        <v>10</v>
      </c>
      <c r="I66" s="74">
        <v>0</v>
      </c>
      <c r="J66" s="74">
        <v>10</v>
      </c>
      <c r="K66" s="74">
        <v>10</v>
      </c>
      <c r="L66" s="74">
        <v>14</v>
      </c>
      <c r="M66" s="74">
        <v>11</v>
      </c>
      <c r="N66" s="74">
        <v>11</v>
      </c>
      <c r="O66" s="74">
        <v>11</v>
      </c>
      <c r="P66" s="74">
        <v>7</v>
      </c>
      <c r="Q66" s="74"/>
      <c r="R66" s="75"/>
      <c r="S66" s="76">
        <f>IF(E66="","",SUM(G66:Q66)-(R66))</f>
        <v>84</v>
      </c>
      <c r="T66" s="234"/>
      <c r="U66" s="235"/>
      <c r="V66" s="26">
        <f>SUM(G66:I66)</f>
        <v>10</v>
      </c>
    </row>
    <row r="67" spans="1:22" ht="15.75" customHeight="1">
      <c r="A67" s="220"/>
      <c r="B67" s="223"/>
      <c r="C67" s="226"/>
      <c r="D67" s="77"/>
      <c r="E67" s="236" t="s">
        <v>31</v>
      </c>
      <c r="F67" s="237"/>
      <c r="G67" s="74">
        <f aca="true" t="shared" si="12" ref="G67:Q67">SUM(G63:G66)</f>
        <v>0</v>
      </c>
      <c r="H67" s="74">
        <f t="shared" si="12"/>
        <v>28</v>
      </c>
      <c r="I67" s="74">
        <f t="shared" si="12"/>
        <v>0</v>
      </c>
      <c r="J67" s="74">
        <f t="shared" si="12"/>
        <v>40</v>
      </c>
      <c r="K67" s="74">
        <f t="shared" si="12"/>
        <v>42</v>
      </c>
      <c r="L67" s="74">
        <f t="shared" si="12"/>
        <v>53</v>
      </c>
      <c r="M67" s="74">
        <f t="shared" si="12"/>
        <v>45</v>
      </c>
      <c r="N67" s="74">
        <f t="shared" si="12"/>
        <v>41</v>
      </c>
      <c r="O67" s="74">
        <f t="shared" si="12"/>
        <v>43</v>
      </c>
      <c r="P67" s="74">
        <f t="shared" si="12"/>
        <v>29</v>
      </c>
      <c r="Q67" s="74">
        <f t="shared" si="12"/>
        <v>0</v>
      </c>
      <c r="R67" s="75"/>
      <c r="S67" s="78"/>
      <c r="T67" s="80"/>
      <c r="U67" s="79"/>
      <c r="V67" s="24">
        <f>SUM(V63:V66)</f>
        <v>28</v>
      </c>
    </row>
    <row r="68" spans="1:22" ht="15.75" customHeight="1">
      <c r="A68" s="218">
        <v>18</v>
      </c>
      <c r="B68" s="221">
        <v>20</v>
      </c>
      <c r="C68" s="224" t="s">
        <v>100</v>
      </c>
      <c r="D68" s="227" t="s">
        <v>101</v>
      </c>
      <c r="E68" s="67">
        <v>91</v>
      </c>
      <c r="F68" s="5" t="s">
        <v>11</v>
      </c>
      <c r="G68" s="68">
        <v>15</v>
      </c>
      <c r="H68" s="68">
        <v>0</v>
      </c>
      <c r="I68" s="68">
        <v>0</v>
      </c>
      <c r="J68" s="68">
        <v>8</v>
      </c>
      <c r="K68" s="68">
        <v>10</v>
      </c>
      <c r="L68" s="68">
        <v>13</v>
      </c>
      <c r="M68" s="68">
        <v>9</v>
      </c>
      <c r="N68" s="68">
        <v>9</v>
      </c>
      <c r="O68" s="68">
        <v>10</v>
      </c>
      <c r="P68" s="68">
        <v>9</v>
      </c>
      <c r="Q68" s="68"/>
      <c r="R68" s="69"/>
      <c r="S68" s="70">
        <f>IF(E68="","",SUM(G68:Q68)-(R68))</f>
        <v>83</v>
      </c>
      <c r="T68" s="71" t="s">
        <v>18</v>
      </c>
      <c r="U68" s="238">
        <v>14</v>
      </c>
      <c r="V68" s="25">
        <f>SUM(G68:I68)</f>
        <v>15</v>
      </c>
    </row>
    <row r="69" spans="1:22" ht="15.75" customHeight="1">
      <c r="A69" s="219"/>
      <c r="B69" s="222"/>
      <c r="C69" s="225"/>
      <c r="D69" s="228"/>
      <c r="E69" s="67">
        <v>92</v>
      </c>
      <c r="F69" s="6" t="s">
        <v>12</v>
      </c>
      <c r="G69" s="68">
        <v>15</v>
      </c>
      <c r="H69" s="68">
        <v>10</v>
      </c>
      <c r="I69" s="68">
        <v>0</v>
      </c>
      <c r="J69" s="68">
        <v>8</v>
      </c>
      <c r="K69" s="68">
        <v>0</v>
      </c>
      <c r="L69" s="68">
        <v>12</v>
      </c>
      <c r="M69" s="68">
        <v>9</v>
      </c>
      <c r="N69" s="68">
        <v>10</v>
      </c>
      <c r="O69" s="68">
        <v>10</v>
      </c>
      <c r="P69" s="68">
        <v>8</v>
      </c>
      <c r="Q69" s="68"/>
      <c r="R69" s="69"/>
      <c r="S69" s="72">
        <f>IF(E69="","",SUM(G69:Q69)-(R69))</f>
        <v>82</v>
      </c>
      <c r="T69" s="73"/>
      <c r="U69" s="239"/>
      <c r="V69" s="26">
        <f>SUM(G69:I69)</f>
        <v>25</v>
      </c>
    </row>
    <row r="70" spans="1:22" ht="15.75" customHeight="1">
      <c r="A70" s="219"/>
      <c r="B70" s="222"/>
      <c r="C70" s="225"/>
      <c r="D70" s="228"/>
      <c r="E70" s="67">
        <v>114</v>
      </c>
      <c r="F70" s="6" t="s">
        <v>13</v>
      </c>
      <c r="G70" s="68">
        <v>14</v>
      </c>
      <c r="H70" s="68">
        <v>12</v>
      </c>
      <c r="I70" s="68">
        <v>0</v>
      </c>
      <c r="J70" s="68">
        <v>8</v>
      </c>
      <c r="K70" s="68">
        <v>0</v>
      </c>
      <c r="L70" s="68">
        <v>12</v>
      </c>
      <c r="M70" s="68">
        <v>8</v>
      </c>
      <c r="N70" s="68">
        <v>9</v>
      </c>
      <c r="O70" s="68">
        <v>9</v>
      </c>
      <c r="P70" s="68">
        <v>9</v>
      </c>
      <c r="Q70" s="68"/>
      <c r="R70" s="69"/>
      <c r="S70" s="72">
        <f>IF(E70="","",SUM(G70:Q70)-(R70))</f>
        <v>81</v>
      </c>
      <c r="T70" s="232">
        <f>(SUM(S68:S71)+T69)</f>
        <v>316</v>
      </c>
      <c r="U70" s="233"/>
      <c r="V70" s="26">
        <f>SUM(G70:I70)</f>
        <v>26</v>
      </c>
    </row>
    <row r="71" spans="1:22" ht="15.75" customHeight="1">
      <c r="A71" s="219"/>
      <c r="B71" s="222"/>
      <c r="C71" s="225"/>
      <c r="D71" s="229"/>
      <c r="E71" s="67">
        <v>125</v>
      </c>
      <c r="F71" s="7" t="s">
        <v>14</v>
      </c>
      <c r="G71" s="68">
        <v>13</v>
      </c>
      <c r="H71" s="68">
        <v>0</v>
      </c>
      <c r="I71" s="68">
        <v>0</v>
      </c>
      <c r="J71" s="68">
        <v>9</v>
      </c>
      <c r="K71" s="68">
        <v>0</v>
      </c>
      <c r="L71" s="68">
        <v>12</v>
      </c>
      <c r="M71" s="68">
        <v>9</v>
      </c>
      <c r="N71" s="68">
        <v>10</v>
      </c>
      <c r="O71" s="68">
        <v>9</v>
      </c>
      <c r="P71" s="68">
        <v>8</v>
      </c>
      <c r="Q71" s="74"/>
      <c r="R71" s="75"/>
      <c r="S71" s="76">
        <f>IF(E71="","",SUM(G71:Q71)-(R71))</f>
        <v>70</v>
      </c>
      <c r="T71" s="234"/>
      <c r="U71" s="235"/>
      <c r="V71" s="26">
        <f>SUM(G71:I71)</f>
        <v>13</v>
      </c>
    </row>
    <row r="72" spans="1:22" ht="15.75" customHeight="1">
      <c r="A72" s="220"/>
      <c r="B72" s="223"/>
      <c r="C72" s="226"/>
      <c r="D72" s="77"/>
      <c r="E72" s="236" t="s">
        <v>31</v>
      </c>
      <c r="F72" s="237"/>
      <c r="G72" s="74">
        <f aca="true" t="shared" si="13" ref="G72:Q72">SUM(G68:G71)</f>
        <v>57</v>
      </c>
      <c r="H72" s="74">
        <f t="shared" si="13"/>
        <v>22</v>
      </c>
      <c r="I72" s="74">
        <f t="shared" si="13"/>
        <v>0</v>
      </c>
      <c r="J72" s="74">
        <f t="shared" si="13"/>
        <v>33</v>
      </c>
      <c r="K72" s="74">
        <f t="shared" si="13"/>
        <v>10</v>
      </c>
      <c r="L72" s="74">
        <f t="shared" si="13"/>
        <v>49</v>
      </c>
      <c r="M72" s="74">
        <f t="shared" si="13"/>
        <v>35</v>
      </c>
      <c r="N72" s="74">
        <f t="shared" si="13"/>
        <v>38</v>
      </c>
      <c r="O72" s="74">
        <f t="shared" si="13"/>
        <v>38</v>
      </c>
      <c r="P72" s="74">
        <f t="shared" si="13"/>
        <v>34</v>
      </c>
      <c r="Q72" s="74">
        <f t="shared" si="13"/>
        <v>0</v>
      </c>
      <c r="R72" s="75"/>
      <c r="S72" s="78"/>
      <c r="T72" s="80"/>
      <c r="U72" s="79"/>
      <c r="V72" s="24">
        <f>SUM(V68:V71)</f>
        <v>79</v>
      </c>
    </row>
    <row r="73" spans="1:22" ht="15.75" customHeight="1">
      <c r="A73" s="218">
        <v>11</v>
      </c>
      <c r="B73" s="221">
        <v>17</v>
      </c>
      <c r="C73" s="224" t="s">
        <v>78</v>
      </c>
      <c r="D73" s="227" t="s">
        <v>99</v>
      </c>
      <c r="E73" s="67">
        <v>125</v>
      </c>
      <c r="F73" s="5" t="s">
        <v>11</v>
      </c>
      <c r="G73" s="68">
        <v>14</v>
      </c>
      <c r="H73" s="68">
        <v>0</v>
      </c>
      <c r="I73" s="68">
        <v>0</v>
      </c>
      <c r="J73" s="68">
        <v>9</v>
      </c>
      <c r="K73" s="68">
        <v>0</v>
      </c>
      <c r="L73" s="68">
        <v>11</v>
      </c>
      <c r="M73" s="68">
        <v>9</v>
      </c>
      <c r="N73" s="68">
        <v>9</v>
      </c>
      <c r="O73" s="68">
        <v>11</v>
      </c>
      <c r="P73" s="68">
        <v>6</v>
      </c>
      <c r="Q73" s="68"/>
      <c r="R73" s="69"/>
      <c r="S73" s="70">
        <f>IF(E73="","",SUM(G73:Q73)-(R73))</f>
        <v>69</v>
      </c>
      <c r="T73" s="71" t="s">
        <v>18</v>
      </c>
      <c r="U73" s="238">
        <v>15</v>
      </c>
      <c r="V73" s="25">
        <f>SUM(G73:I73)</f>
        <v>14</v>
      </c>
    </row>
    <row r="74" spans="1:22" ht="15.75" customHeight="1">
      <c r="A74" s="219"/>
      <c r="B74" s="222"/>
      <c r="C74" s="225"/>
      <c r="D74" s="228"/>
      <c r="E74" s="67">
        <v>128</v>
      </c>
      <c r="F74" s="6" t="s">
        <v>12</v>
      </c>
      <c r="G74" s="68">
        <v>0</v>
      </c>
      <c r="H74" s="68">
        <v>9</v>
      </c>
      <c r="I74" s="68">
        <v>0</v>
      </c>
      <c r="J74" s="68">
        <v>8</v>
      </c>
      <c r="K74" s="68">
        <v>0</v>
      </c>
      <c r="L74" s="68">
        <v>10</v>
      </c>
      <c r="M74" s="68">
        <v>9</v>
      </c>
      <c r="N74" s="68">
        <v>9</v>
      </c>
      <c r="O74" s="68">
        <v>10</v>
      </c>
      <c r="P74" s="68">
        <v>6</v>
      </c>
      <c r="Q74" s="68"/>
      <c r="R74" s="69"/>
      <c r="S74" s="72">
        <f>IF(E74="","",SUM(G74:Q74)-(R74))</f>
        <v>61</v>
      </c>
      <c r="T74" s="73"/>
      <c r="U74" s="239"/>
      <c r="V74" s="26">
        <f>SUM(G74:I74)</f>
        <v>9</v>
      </c>
    </row>
    <row r="75" spans="1:22" ht="15.75" customHeight="1">
      <c r="A75" s="219"/>
      <c r="B75" s="222"/>
      <c r="C75" s="225"/>
      <c r="D75" s="228"/>
      <c r="E75" s="67">
        <v>109</v>
      </c>
      <c r="F75" s="6" t="s">
        <v>13</v>
      </c>
      <c r="G75" s="68">
        <v>14</v>
      </c>
      <c r="H75" s="68">
        <v>9</v>
      </c>
      <c r="I75" s="68">
        <v>6</v>
      </c>
      <c r="J75" s="68">
        <v>8</v>
      </c>
      <c r="K75" s="68">
        <v>9</v>
      </c>
      <c r="L75" s="68">
        <v>12</v>
      </c>
      <c r="M75" s="68">
        <v>9</v>
      </c>
      <c r="N75" s="68">
        <v>10</v>
      </c>
      <c r="O75" s="68">
        <v>10</v>
      </c>
      <c r="P75" s="68">
        <v>8</v>
      </c>
      <c r="Q75" s="68"/>
      <c r="R75" s="69"/>
      <c r="S75" s="72">
        <f>IF(E75="","",SUM(G75:Q75)-(R75))</f>
        <v>95</v>
      </c>
      <c r="T75" s="232">
        <f>(SUM(S73:S76)+T74)</f>
        <v>299</v>
      </c>
      <c r="U75" s="233"/>
      <c r="V75" s="26">
        <f>SUM(G75:I75)</f>
        <v>29</v>
      </c>
    </row>
    <row r="76" spans="1:22" ht="15.75" customHeight="1">
      <c r="A76" s="219"/>
      <c r="B76" s="222"/>
      <c r="C76" s="225"/>
      <c r="D76" s="229"/>
      <c r="E76" s="67">
        <v>112</v>
      </c>
      <c r="F76" s="7" t="s">
        <v>14</v>
      </c>
      <c r="G76" s="74">
        <v>13</v>
      </c>
      <c r="H76" s="74">
        <v>0</v>
      </c>
      <c r="I76" s="74">
        <v>7</v>
      </c>
      <c r="J76" s="74">
        <v>8</v>
      </c>
      <c r="K76" s="74">
        <v>0</v>
      </c>
      <c r="L76" s="74">
        <v>11</v>
      </c>
      <c r="M76" s="74">
        <v>9</v>
      </c>
      <c r="N76" s="74">
        <v>9</v>
      </c>
      <c r="O76" s="74">
        <v>11</v>
      </c>
      <c r="P76" s="74">
        <v>6</v>
      </c>
      <c r="Q76" s="74"/>
      <c r="R76" s="75"/>
      <c r="S76" s="76">
        <f>IF(E76="","",SUM(G76:Q76)-(R76))</f>
        <v>74</v>
      </c>
      <c r="T76" s="234"/>
      <c r="U76" s="235"/>
      <c r="V76" s="26">
        <f>SUM(G76:I76)</f>
        <v>20</v>
      </c>
    </row>
    <row r="77" spans="1:22" ht="15.75" customHeight="1">
      <c r="A77" s="220"/>
      <c r="B77" s="223"/>
      <c r="C77" s="226"/>
      <c r="D77" s="77"/>
      <c r="E77" s="236" t="s">
        <v>31</v>
      </c>
      <c r="F77" s="237"/>
      <c r="G77" s="74">
        <f aca="true" t="shared" si="14" ref="G77:Q77">SUM(G73:G76)</f>
        <v>41</v>
      </c>
      <c r="H77" s="74">
        <f t="shared" si="14"/>
        <v>18</v>
      </c>
      <c r="I77" s="74">
        <f t="shared" si="14"/>
        <v>13</v>
      </c>
      <c r="J77" s="74">
        <f t="shared" si="14"/>
        <v>33</v>
      </c>
      <c r="K77" s="74">
        <f t="shared" si="14"/>
        <v>9</v>
      </c>
      <c r="L77" s="74">
        <f t="shared" si="14"/>
        <v>44</v>
      </c>
      <c r="M77" s="74">
        <f t="shared" si="14"/>
        <v>36</v>
      </c>
      <c r="N77" s="74">
        <f t="shared" si="14"/>
        <v>37</v>
      </c>
      <c r="O77" s="74">
        <f t="shared" si="14"/>
        <v>42</v>
      </c>
      <c r="P77" s="74">
        <f t="shared" si="14"/>
        <v>26</v>
      </c>
      <c r="Q77" s="74">
        <f t="shared" si="14"/>
        <v>0</v>
      </c>
      <c r="R77" s="75"/>
      <c r="S77" s="78"/>
      <c r="T77" s="80"/>
      <c r="U77" s="79"/>
      <c r="V77" s="24">
        <f>SUM(V73:V76)</f>
        <v>72</v>
      </c>
    </row>
    <row r="78" spans="1:22" ht="15.75" customHeight="1">
      <c r="A78" s="218">
        <v>1</v>
      </c>
      <c r="B78" s="221">
        <v>2</v>
      </c>
      <c r="C78" s="224" t="s">
        <v>126</v>
      </c>
      <c r="D78" s="227" t="s">
        <v>105</v>
      </c>
      <c r="E78" s="67">
        <v>116</v>
      </c>
      <c r="F78" s="5" t="s">
        <v>11</v>
      </c>
      <c r="G78" s="68">
        <v>13</v>
      </c>
      <c r="H78" s="68">
        <v>10</v>
      </c>
      <c r="I78" s="68">
        <v>7</v>
      </c>
      <c r="J78" s="68">
        <v>10</v>
      </c>
      <c r="K78" s="68">
        <v>9</v>
      </c>
      <c r="L78" s="68">
        <v>13</v>
      </c>
      <c r="M78" s="68">
        <v>11</v>
      </c>
      <c r="N78" s="68">
        <v>10</v>
      </c>
      <c r="O78" s="68">
        <v>10</v>
      </c>
      <c r="P78" s="68">
        <v>8</v>
      </c>
      <c r="Q78" s="68">
        <v>3</v>
      </c>
      <c r="R78" s="69"/>
      <c r="S78" s="70">
        <f>IF(E78="","",SUM(G78:Q78)-(R78))</f>
        <v>104</v>
      </c>
      <c r="T78" s="71" t="s">
        <v>18</v>
      </c>
      <c r="U78" s="238">
        <v>16</v>
      </c>
      <c r="V78" s="25">
        <f>SUM(G78:I78)</f>
        <v>30</v>
      </c>
    </row>
    <row r="79" spans="1:22" ht="15.75" customHeight="1">
      <c r="A79" s="219"/>
      <c r="B79" s="222"/>
      <c r="C79" s="225"/>
      <c r="D79" s="228"/>
      <c r="E79" s="67">
        <v>64</v>
      </c>
      <c r="F79" s="6" t="s">
        <v>12</v>
      </c>
      <c r="G79" s="68">
        <v>14</v>
      </c>
      <c r="H79" s="68">
        <v>10</v>
      </c>
      <c r="I79" s="68">
        <v>6</v>
      </c>
      <c r="J79" s="68">
        <v>9</v>
      </c>
      <c r="K79" s="68">
        <v>10</v>
      </c>
      <c r="L79" s="68">
        <v>13</v>
      </c>
      <c r="M79" s="68">
        <v>10</v>
      </c>
      <c r="N79" s="68">
        <v>11</v>
      </c>
      <c r="O79" s="68">
        <v>10</v>
      </c>
      <c r="P79" s="68">
        <v>9</v>
      </c>
      <c r="Q79" s="68">
        <v>3</v>
      </c>
      <c r="R79" s="69"/>
      <c r="S79" s="72">
        <f>IF(E79="","",SUM(G79:Q79)-(R79))</f>
        <v>105</v>
      </c>
      <c r="T79" s="73"/>
      <c r="U79" s="239"/>
      <c r="V79" s="26">
        <f>SUM(G79:I79)</f>
        <v>30</v>
      </c>
    </row>
    <row r="80" spans="1:22" ht="15.75" customHeight="1">
      <c r="A80" s="219"/>
      <c r="B80" s="222"/>
      <c r="C80" s="225"/>
      <c r="D80" s="228"/>
      <c r="E80" s="67">
        <v>110</v>
      </c>
      <c r="F80" s="6" t="s">
        <v>13</v>
      </c>
      <c r="G80" s="68">
        <v>0</v>
      </c>
      <c r="H80" s="68">
        <v>9</v>
      </c>
      <c r="I80" s="68">
        <v>0</v>
      </c>
      <c r="J80" s="68">
        <v>9</v>
      </c>
      <c r="K80" s="68">
        <v>11</v>
      </c>
      <c r="L80" s="68">
        <v>12</v>
      </c>
      <c r="M80" s="68">
        <v>9</v>
      </c>
      <c r="N80" s="68">
        <v>10</v>
      </c>
      <c r="O80" s="68">
        <v>9</v>
      </c>
      <c r="P80" s="68">
        <v>6</v>
      </c>
      <c r="Q80" s="68"/>
      <c r="R80" s="69"/>
      <c r="S80" s="72">
        <f>IF(E80="","",SUM(G80:Q80)-(R80))</f>
        <v>75</v>
      </c>
      <c r="T80" s="232">
        <f>(SUM(S78:S81)+T79)</f>
        <v>284</v>
      </c>
      <c r="U80" s="233"/>
      <c r="V80" s="26">
        <f>SUM(G80:I80)</f>
        <v>9</v>
      </c>
    </row>
    <row r="81" spans="1:22" ht="15.75" customHeight="1">
      <c r="A81" s="219"/>
      <c r="B81" s="222"/>
      <c r="C81" s="225"/>
      <c r="D81" s="229"/>
      <c r="E81" s="67">
        <v>137</v>
      </c>
      <c r="F81" s="7" t="s">
        <v>14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/>
      <c r="R81" s="75"/>
      <c r="S81" s="76">
        <f>IF(E81="","",SUM(G81:Q81)-(R81))</f>
        <v>0</v>
      </c>
      <c r="T81" s="234"/>
      <c r="U81" s="235"/>
      <c r="V81" s="26">
        <f>SUM(G81:I81)</f>
        <v>0</v>
      </c>
    </row>
    <row r="82" spans="1:22" ht="15.75" customHeight="1">
      <c r="A82" s="220"/>
      <c r="B82" s="223"/>
      <c r="C82" s="226"/>
      <c r="D82" s="77"/>
      <c r="E82" s="236" t="s">
        <v>31</v>
      </c>
      <c r="F82" s="237"/>
      <c r="G82" s="74">
        <f aca="true" t="shared" si="15" ref="G82:Q82">SUM(G78:G81)</f>
        <v>27</v>
      </c>
      <c r="H82" s="74">
        <f t="shared" si="15"/>
        <v>29</v>
      </c>
      <c r="I82" s="74">
        <f t="shared" si="15"/>
        <v>13</v>
      </c>
      <c r="J82" s="74">
        <f t="shared" si="15"/>
        <v>28</v>
      </c>
      <c r="K82" s="74">
        <f t="shared" si="15"/>
        <v>30</v>
      </c>
      <c r="L82" s="74">
        <f t="shared" si="15"/>
        <v>38</v>
      </c>
      <c r="M82" s="74">
        <f t="shared" si="15"/>
        <v>30</v>
      </c>
      <c r="N82" s="74">
        <f t="shared" si="15"/>
        <v>31</v>
      </c>
      <c r="O82" s="74">
        <f t="shared" si="15"/>
        <v>29</v>
      </c>
      <c r="P82" s="74">
        <f t="shared" si="15"/>
        <v>23</v>
      </c>
      <c r="Q82" s="74">
        <f t="shared" si="15"/>
        <v>6</v>
      </c>
      <c r="R82" s="75"/>
      <c r="S82" s="78"/>
      <c r="T82" s="80"/>
      <c r="U82" s="79"/>
      <c r="V82" s="24">
        <f>SUM(V78:V81)</f>
        <v>69</v>
      </c>
    </row>
    <row r="83" spans="1:22" ht="15.75" customHeight="1">
      <c r="A83" s="218">
        <v>15</v>
      </c>
      <c r="B83" s="221">
        <v>16</v>
      </c>
      <c r="C83" s="224" t="s">
        <v>137</v>
      </c>
      <c r="D83" s="227" t="s">
        <v>138</v>
      </c>
      <c r="E83" s="67">
        <v>36</v>
      </c>
      <c r="F83" s="5" t="s">
        <v>11</v>
      </c>
      <c r="G83" s="68">
        <v>0</v>
      </c>
      <c r="H83" s="68">
        <v>9</v>
      </c>
      <c r="I83" s="68">
        <v>6</v>
      </c>
      <c r="J83" s="68">
        <v>9</v>
      </c>
      <c r="K83" s="68">
        <v>0</v>
      </c>
      <c r="L83" s="68">
        <v>12</v>
      </c>
      <c r="M83" s="68">
        <v>9</v>
      </c>
      <c r="N83" s="68">
        <v>9</v>
      </c>
      <c r="O83" s="68">
        <v>10</v>
      </c>
      <c r="P83" s="68">
        <v>9</v>
      </c>
      <c r="Q83" s="68"/>
      <c r="R83" s="69"/>
      <c r="S83" s="70">
        <f>IF(E83="","",SUM(G83:Q83)-(R83))</f>
        <v>73</v>
      </c>
      <c r="T83" s="71" t="s">
        <v>18</v>
      </c>
      <c r="U83" s="238">
        <v>17</v>
      </c>
      <c r="V83" s="25">
        <f>SUM(G83:I83)</f>
        <v>15</v>
      </c>
    </row>
    <row r="84" spans="1:22" ht="15.75" customHeight="1">
      <c r="A84" s="219"/>
      <c r="B84" s="222"/>
      <c r="C84" s="225"/>
      <c r="D84" s="228"/>
      <c r="E84" s="67">
        <v>43</v>
      </c>
      <c r="F84" s="6" t="s">
        <v>12</v>
      </c>
      <c r="G84" s="68">
        <v>0</v>
      </c>
      <c r="H84" s="68">
        <v>9</v>
      </c>
      <c r="I84" s="68">
        <v>0</v>
      </c>
      <c r="J84" s="68">
        <v>9</v>
      </c>
      <c r="K84" s="68">
        <v>9</v>
      </c>
      <c r="L84" s="68">
        <v>12</v>
      </c>
      <c r="M84" s="68">
        <v>9</v>
      </c>
      <c r="N84" s="68">
        <v>8</v>
      </c>
      <c r="O84" s="68">
        <v>9</v>
      </c>
      <c r="P84" s="68">
        <v>8</v>
      </c>
      <c r="Q84" s="68"/>
      <c r="R84" s="69"/>
      <c r="S84" s="72">
        <f>IF(E84="","",SUM(G84:Q84)-(R84))</f>
        <v>73</v>
      </c>
      <c r="T84" s="73"/>
      <c r="U84" s="239"/>
      <c r="V84" s="26">
        <f>SUM(G84:I84)</f>
        <v>9</v>
      </c>
    </row>
    <row r="85" spans="1:22" ht="15.75" customHeight="1">
      <c r="A85" s="219"/>
      <c r="B85" s="222"/>
      <c r="C85" s="225"/>
      <c r="D85" s="228"/>
      <c r="E85" s="67">
        <v>5</v>
      </c>
      <c r="F85" s="6" t="s">
        <v>13</v>
      </c>
      <c r="G85" s="68">
        <v>0</v>
      </c>
      <c r="H85" s="68">
        <v>9</v>
      </c>
      <c r="I85" s="68">
        <v>0</v>
      </c>
      <c r="J85" s="68">
        <v>9</v>
      </c>
      <c r="K85" s="68">
        <v>9</v>
      </c>
      <c r="L85" s="68">
        <v>12</v>
      </c>
      <c r="M85" s="68">
        <v>9</v>
      </c>
      <c r="N85" s="68">
        <v>10</v>
      </c>
      <c r="O85" s="68">
        <v>9</v>
      </c>
      <c r="P85" s="68">
        <v>7</v>
      </c>
      <c r="Q85" s="68"/>
      <c r="R85" s="69"/>
      <c r="S85" s="72">
        <f>IF(E85="","",SUM(G85:Q85)-(R85))</f>
        <v>74</v>
      </c>
      <c r="T85" s="232">
        <f>(SUM(S83:S86)+T84)</f>
        <v>278</v>
      </c>
      <c r="U85" s="233"/>
      <c r="V85" s="26">
        <f>SUM(G85:I85)</f>
        <v>9</v>
      </c>
    </row>
    <row r="86" spans="1:22" ht="15.75" customHeight="1">
      <c r="A86" s="219"/>
      <c r="B86" s="222"/>
      <c r="C86" s="225"/>
      <c r="D86" s="229"/>
      <c r="E86" s="67">
        <v>20</v>
      </c>
      <c r="F86" s="7" t="s">
        <v>14</v>
      </c>
      <c r="G86" s="74">
        <v>0</v>
      </c>
      <c r="H86" s="74">
        <v>0</v>
      </c>
      <c r="I86" s="74">
        <v>0</v>
      </c>
      <c r="J86" s="74">
        <v>9</v>
      </c>
      <c r="K86" s="74">
        <v>0</v>
      </c>
      <c r="L86" s="74">
        <v>12</v>
      </c>
      <c r="M86" s="74">
        <v>10</v>
      </c>
      <c r="N86" s="74">
        <v>10</v>
      </c>
      <c r="O86" s="74">
        <v>9</v>
      </c>
      <c r="P86" s="74">
        <v>8</v>
      </c>
      <c r="Q86" s="74"/>
      <c r="R86" s="75"/>
      <c r="S86" s="76">
        <f>IF(E86="","",SUM(G86:Q86)-(R86))</f>
        <v>58</v>
      </c>
      <c r="T86" s="234"/>
      <c r="U86" s="235"/>
      <c r="V86" s="26">
        <f>SUM(G86:I86)</f>
        <v>0</v>
      </c>
    </row>
    <row r="87" spans="1:22" ht="15.75" customHeight="1">
      <c r="A87" s="220"/>
      <c r="B87" s="223"/>
      <c r="C87" s="226"/>
      <c r="D87" s="77"/>
      <c r="E87" s="236" t="s">
        <v>31</v>
      </c>
      <c r="F87" s="237"/>
      <c r="G87" s="74">
        <f aca="true" t="shared" si="16" ref="G87:Q87">SUM(G83:G86)</f>
        <v>0</v>
      </c>
      <c r="H87" s="74">
        <f t="shared" si="16"/>
        <v>27</v>
      </c>
      <c r="I87" s="74">
        <f t="shared" si="16"/>
        <v>6</v>
      </c>
      <c r="J87" s="74">
        <f t="shared" si="16"/>
        <v>36</v>
      </c>
      <c r="K87" s="74">
        <f t="shared" si="16"/>
        <v>18</v>
      </c>
      <c r="L87" s="74">
        <f t="shared" si="16"/>
        <v>48</v>
      </c>
      <c r="M87" s="74">
        <f t="shared" si="16"/>
        <v>37</v>
      </c>
      <c r="N87" s="74">
        <f t="shared" si="16"/>
        <v>37</v>
      </c>
      <c r="O87" s="74">
        <f t="shared" si="16"/>
        <v>37</v>
      </c>
      <c r="P87" s="74">
        <f t="shared" si="16"/>
        <v>32</v>
      </c>
      <c r="Q87" s="74">
        <f t="shared" si="16"/>
        <v>0</v>
      </c>
      <c r="R87" s="75"/>
      <c r="S87" s="78"/>
      <c r="T87" s="80"/>
      <c r="U87" s="79"/>
      <c r="V87" s="24">
        <f>SUM(V83:V86)</f>
        <v>33</v>
      </c>
    </row>
    <row r="88" spans="1:22" ht="15.75" customHeight="1">
      <c r="A88" s="218">
        <v>7</v>
      </c>
      <c r="B88" s="221">
        <v>15</v>
      </c>
      <c r="C88" s="224" t="s">
        <v>56</v>
      </c>
      <c r="D88" s="227" t="s">
        <v>102</v>
      </c>
      <c r="E88" s="67">
        <v>134</v>
      </c>
      <c r="F88" s="5" t="s">
        <v>11</v>
      </c>
      <c r="G88" s="68">
        <v>13</v>
      </c>
      <c r="H88" s="68">
        <v>11</v>
      </c>
      <c r="I88" s="68">
        <v>0</v>
      </c>
      <c r="J88" s="68">
        <v>9</v>
      </c>
      <c r="K88" s="68">
        <v>0</v>
      </c>
      <c r="L88" s="68">
        <v>12</v>
      </c>
      <c r="M88" s="68">
        <v>9</v>
      </c>
      <c r="N88" s="68">
        <v>10</v>
      </c>
      <c r="O88" s="68">
        <v>10</v>
      </c>
      <c r="P88" s="68">
        <v>10</v>
      </c>
      <c r="Q88" s="68"/>
      <c r="R88" s="69"/>
      <c r="S88" s="70">
        <f>IF(E88="","",SUM(G88:Q88)-(R88))</f>
        <v>84</v>
      </c>
      <c r="T88" s="71" t="s">
        <v>18</v>
      </c>
      <c r="U88" s="238">
        <v>18</v>
      </c>
      <c r="V88" s="25">
        <f>SUM(G88:I88)</f>
        <v>24</v>
      </c>
    </row>
    <row r="89" spans="1:22" ht="15.75" customHeight="1">
      <c r="A89" s="219"/>
      <c r="B89" s="222"/>
      <c r="C89" s="225"/>
      <c r="D89" s="228"/>
      <c r="E89" s="67">
        <v>45</v>
      </c>
      <c r="F89" s="6" t="s">
        <v>12</v>
      </c>
      <c r="G89" s="68">
        <v>13</v>
      </c>
      <c r="H89" s="68">
        <v>12</v>
      </c>
      <c r="I89" s="68">
        <v>0</v>
      </c>
      <c r="J89" s="68">
        <v>10</v>
      </c>
      <c r="K89" s="68">
        <v>0</v>
      </c>
      <c r="L89" s="68">
        <v>13</v>
      </c>
      <c r="M89" s="68">
        <v>9</v>
      </c>
      <c r="N89" s="68">
        <v>10</v>
      </c>
      <c r="O89" s="68">
        <v>11</v>
      </c>
      <c r="P89" s="68">
        <v>10</v>
      </c>
      <c r="Q89" s="68"/>
      <c r="R89" s="69"/>
      <c r="S89" s="72">
        <f>IF(E89="","",SUM(G89:Q89)-(R89))</f>
        <v>88</v>
      </c>
      <c r="T89" s="73"/>
      <c r="U89" s="239"/>
      <c r="V89" s="26">
        <f>SUM(G89:I89)</f>
        <v>25</v>
      </c>
    </row>
    <row r="90" spans="1:22" ht="15.75" customHeight="1">
      <c r="A90" s="219"/>
      <c r="B90" s="222"/>
      <c r="C90" s="225"/>
      <c r="D90" s="228"/>
      <c r="E90" s="67">
        <v>133</v>
      </c>
      <c r="F90" s="6" t="s">
        <v>13</v>
      </c>
      <c r="G90" s="68">
        <v>16</v>
      </c>
      <c r="H90" s="68">
        <v>9</v>
      </c>
      <c r="I90" s="68">
        <v>6</v>
      </c>
      <c r="J90" s="68">
        <v>10</v>
      </c>
      <c r="K90" s="68">
        <v>0</v>
      </c>
      <c r="L90" s="68">
        <v>15</v>
      </c>
      <c r="M90" s="68">
        <v>9</v>
      </c>
      <c r="N90" s="68">
        <v>11</v>
      </c>
      <c r="O90" s="68">
        <v>9</v>
      </c>
      <c r="P90" s="68">
        <v>11</v>
      </c>
      <c r="Q90" s="68"/>
      <c r="R90" s="69"/>
      <c r="S90" s="72">
        <f>IF(E90="","",SUM(G90:Q90)-(R90))</f>
        <v>96</v>
      </c>
      <c r="T90" s="232">
        <f>(SUM(S88:S91)+T89)</f>
        <v>268</v>
      </c>
      <c r="U90" s="233"/>
      <c r="V90" s="26">
        <f>SUM(G90:I90)</f>
        <v>31</v>
      </c>
    </row>
    <row r="91" spans="1:22" ht="15.75" customHeight="1">
      <c r="A91" s="219"/>
      <c r="B91" s="222"/>
      <c r="C91" s="225"/>
      <c r="D91" s="229"/>
      <c r="E91" s="67">
        <v>54</v>
      </c>
      <c r="F91" s="7" t="s">
        <v>14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/>
      <c r="R91" s="75"/>
      <c r="S91" s="76">
        <f>IF(E91="","",SUM(G91:Q91)-(R91))</f>
        <v>0</v>
      </c>
      <c r="T91" s="234"/>
      <c r="U91" s="235"/>
      <c r="V91" s="26">
        <f>SUM(G91:I91)</f>
        <v>0</v>
      </c>
    </row>
    <row r="92" spans="1:22" ht="15.75" customHeight="1">
      <c r="A92" s="220"/>
      <c r="B92" s="223"/>
      <c r="C92" s="226"/>
      <c r="D92" s="77"/>
      <c r="E92" s="236" t="s">
        <v>31</v>
      </c>
      <c r="F92" s="237"/>
      <c r="G92" s="74">
        <f aca="true" t="shared" si="17" ref="G92:Q92">SUM(G88:G91)</f>
        <v>42</v>
      </c>
      <c r="H92" s="74">
        <f t="shared" si="17"/>
        <v>32</v>
      </c>
      <c r="I92" s="74">
        <f t="shared" si="17"/>
        <v>6</v>
      </c>
      <c r="J92" s="74">
        <f t="shared" si="17"/>
        <v>29</v>
      </c>
      <c r="K92" s="74">
        <f t="shared" si="17"/>
        <v>0</v>
      </c>
      <c r="L92" s="74">
        <f t="shared" si="17"/>
        <v>40</v>
      </c>
      <c r="M92" s="74">
        <f t="shared" si="17"/>
        <v>27</v>
      </c>
      <c r="N92" s="74">
        <f t="shared" si="17"/>
        <v>31</v>
      </c>
      <c r="O92" s="74">
        <f t="shared" si="17"/>
        <v>30</v>
      </c>
      <c r="P92" s="74">
        <f t="shared" si="17"/>
        <v>31</v>
      </c>
      <c r="Q92" s="74">
        <f t="shared" si="17"/>
        <v>0</v>
      </c>
      <c r="R92" s="75"/>
      <c r="S92" s="78"/>
      <c r="T92" s="80"/>
      <c r="U92" s="79"/>
      <c r="V92" s="24">
        <f>SUM(V88:V91)</f>
        <v>80</v>
      </c>
    </row>
    <row r="93" spans="1:22" ht="15.75" customHeight="1">
      <c r="A93" s="218">
        <v>5</v>
      </c>
      <c r="B93" s="221">
        <v>3</v>
      </c>
      <c r="C93" s="224" t="s">
        <v>128</v>
      </c>
      <c r="D93" s="227" t="s">
        <v>127</v>
      </c>
      <c r="E93" s="67">
        <v>40</v>
      </c>
      <c r="F93" s="5" t="s">
        <v>11</v>
      </c>
      <c r="G93" s="68">
        <v>0</v>
      </c>
      <c r="H93" s="68">
        <v>0</v>
      </c>
      <c r="I93" s="68">
        <v>7</v>
      </c>
      <c r="J93" s="68">
        <v>9</v>
      </c>
      <c r="K93" s="68">
        <v>0</v>
      </c>
      <c r="L93" s="68">
        <v>14</v>
      </c>
      <c r="M93" s="68">
        <v>9</v>
      </c>
      <c r="N93" s="68">
        <v>10</v>
      </c>
      <c r="O93" s="68">
        <v>10</v>
      </c>
      <c r="P93" s="68">
        <v>9</v>
      </c>
      <c r="Q93" s="68"/>
      <c r="R93" s="69"/>
      <c r="S93" s="70">
        <f>IF(E93="","",SUM(G93:Q93)-(R93))</f>
        <v>68</v>
      </c>
      <c r="T93" s="71" t="s">
        <v>18</v>
      </c>
      <c r="U93" s="238">
        <v>19</v>
      </c>
      <c r="V93" s="25">
        <f>SUM(G93:I93)</f>
        <v>7</v>
      </c>
    </row>
    <row r="94" spans="1:22" ht="15.75" customHeight="1">
      <c r="A94" s="219"/>
      <c r="B94" s="222"/>
      <c r="C94" s="225"/>
      <c r="D94" s="228"/>
      <c r="E94" s="67">
        <v>8</v>
      </c>
      <c r="F94" s="6" t="s">
        <v>12</v>
      </c>
      <c r="G94" s="68">
        <v>0</v>
      </c>
      <c r="H94" s="68">
        <v>0</v>
      </c>
      <c r="I94" s="68">
        <v>0</v>
      </c>
      <c r="J94" s="68">
        <v>9</v>
      </c>
      <c r="K94" s="68">
        <v>0</v>
      </c>
      <c r="L94" s="68">
        <v>13</v>
      </c>
      <c r="M94" s="68">
        <v>9</v>
      </c>
      <c r="N94" s="68">
        <v>9</v>
      </c>
      <c r="O94" s="68">
        <v>9</v>
      </c>
      <c r="P94" s="68">
        <v>8</v>
      </c>
      <c r="Q94" s="68"/>
      <c r="R94" s="69"/>
      <c r="S94" s="72">
        <f>IF(E94="","",SUM(G94:Q94)-(R94))</f>
        <v>57</v>
      </c>
      <c r="T94" s="73"/>
      <c r="U94" s="239"/>
      <c r="V94" s="26">
        <f>SUM(G94:I94)</f>
        <v>0</v>
      </c>
    </row>
    <row r="95" spans="1:22" ht="15.75" customHeight="1">
      <c r="A95" s="219"/>
      <c r="B95" s="222"/>
      <c r="C95" s="225"/>
      <c r="D95" s="228"/>
      <c r="E95" s="67">
        <v>7</v>
      </c>
      <c r="F95" s="6" t="s">
        <v>13</v>
      </c>
      <c r="G95" s="68">
        <v>0</v>
      </c>
      <c r="H95" s="68">
        <v>0</v>
      </c>
      <c r="I95" s="68">
        <v>6</v>
      </c>
      <c r="J95" s="68">
        <v>9</v>
      </c>
      <c r="K95" s="68">
        <v>9</v>
      </c>
      <c r="L95" s="68">
        <v>13</v>
      </c>
      <c r="M95" s="68">
        <v>9</v>
      </c>
      <c r="N95" s="68">
        <v>10</v>
      </c>
      <c r="O95" s="68">
        <v>11</v>
      </c>
      <c r="P95" s="68">
        <v>9</v>
      </c>
      <c r="Q95" s="68"/>
      <c r="R95" s="69"/>
      <c r="S95" s="72">
        <f>IF(E95="","",SUM(G95:Q95)-(R95))</f>
        <v>76</v>
      </c>
      <c r="T95" s="232">
        <f>(SUM(S93:S96)+T94)</f>
        <v>267</v>
      </c>
      <c r="U95" s="233"/>
      <c r="V95" s="26">
        <f>SUM(G95:I95)</f>
        <v>6</v>
      </c>
    </row>
    <row r="96" spans="1:22" ht="15.75" customHeight="1">
      <c r="A96" s="219"/>
      <c r="B96" s="222"/>
      <c r="C96" s="225"/>
      <c r="D96" s="229"/>
      <c r="E96" s="67">
        <v>6</v>
      </c>
      <c r="F96" s="7" t="s">
        <v>14</v>
      </c>
      <c r="G96" s="74">
        <v>12</v>
      </c>
      <c r="H96" s="74">
        <v>0</v>
      </c>
      <c r="I96" s="74">
        <v>0</v>
      </c>
      <c r="J96" s="74">
        <v>9</v>
      </c>
      <c r="K96" s="74">
        <v>0</v>
      </c>
      <c r="L96" s="74">
        <v>12</v>
      </c>
      <c r="M96" s="74">
        <v>9</v>
      </c>
      <c r="N96" s="74">
        <v>9</v>
      </c>
      <c r="O96" s="74">
        <v>9</v>
      </c>
      <c r="P96" s="74">
        <v>6</v>
      </c>
      <c r="Q96" s="74"/>
      <c r="R96" s="75"/>
      <c r="S96" s="76">
        <f>IF(E96="","",SUM(G96:Q96)-(R96))</f>
        <v>66</v>
      </c>
      <c r="T96" s="234"/>
      <c r="U96" s="235"/>
      <c r="V96" s="26">
        <f>SUM(G96:I96)</f>
        <v>12</v>
      </c>
    </row>
    <row r="97" spans="1:22" ht="15.75" customHeight="1">
      <c r="A97" s="220"/>
      <c r="B97" s="223"/>
      <c r="C97" s="226"/>
      <c r="D97" s="77"/>
      <c r="E97" s="236" t="s">
        <v>31</v>
      </c>
      <c r="F97" s="237"/>
      <c r="G97" s="74">
        <f aca="true" t="shared" si="18" ref="G97:Q97">SUM(G93:G96)</f>
        <v>12</v>
      </c>
      <c r="H97" s="74">
        <f t="shared" si="18"/>
        <v>0</v>
      </c>
      <c r="I97" s="74">
        <f t="shared" si="18"/>
        <v>13</v>
      </c>
      <c r="J97" s="74">
        <f t="shared" si="18"/>
        <v>36</v>
      </c>
      <c r="K97" s="74">
        <f t="shared" si="18"/>
        <v>9</v>
      </c>
      <c r="L97" s="74">
        <f t="shared" si="18"/>
        <v>52</v>
      </c>
      <c r="M97" s="74">
        <f t="shared" si="18"/>
        <v>36</v>
      </c>
      <c r="N97" s="74">
        <f t="shared" si="18"/>
        <v>38</v>
      </c>
      <c r="O97" s="74">
        <f t="shared" si="18"/>
        <v>39</v>
      </c>
      <c r="P97" s="74">
        <f t="shared" si="18"/>
        <v>32</v>
      </c>
      <c r="Q97" s="74">
        <f t="shared" si="18"/>
        <v>0</v>
      </c>
      <c r="R97" s="75"/>
      <c r="S97" s="78"/>
      <c r="T97" s="80"/>
      <c r="U97" s="79"/>
      <c r="V97" s="24">
        <f>SUM(V93:V96)</f>
        <v>25</v>
      </c>
    </row>
    <row r="98" spans="1:22" ht="15.75" customHeight="1">
      <c r="A98" s="218">
        <v>20</v>
      </c>
      <c r="B98" s="221">
        <v>19</v>
      </c>
      <c r="C98" s="224" t="s">
        <v>198</v>
      </c>
      <c r="D98" s="227" t="s">
        <v>199</v>
      </c>
      <c r="E98" s="67">
        <v>10</v>
      </c>
      <c r="F98" s="5" t="s">
        <v>11</v>
      </c>
      <c r="G98" s="68">
        <v>0</v>
      </c>
      <c r="H98" s="68">
        <v>9</v>
      </c>
      <c r="I98" s="68">
        <v>6</v>
      </c>
      <c r="J98" s="68">
        <v>8</v>
      </c>
      <c r="K98" s="68">
        <v>0</v>
      </c>
      <c r="L98" s="68">
        <v>13</v>
      </c>
      <c r="M98" s="68">
        <v>8</v>
      </c>
      <c r="N98" s="68">
        <v>10</v>
      </c>
      <c r="O98" s="68">
        <v>9</v>
      </c>
      <c r="P98" s="68">
        <v>6</v>
      </c>
      <c r="Q98" s="68"/>
      <c r="R98" s="69"/>
      <c r="S98" s="70">
        <f>IF(E98="","",SUM(G98:Q98)-(R98))</f>
        <v>69</v>
      </c>
      <c r="T98" s="71" t="s">
        <v>18</v>
      </c>
      <c r="U98" s="238">
        <v>20</v>
      </c>
      <c r="V98" s="25">
        <f>SUM(G98:I98)</f>
        <v>15</v>
      </c>
    </row>
    <row r="99" spans="1:22" ht="15.75" customHeight="1">
      <c r="A99" s="219"/>
      <c r="B99" s="222"/>
      <c r="C99" s="225"/>
      <c r="D99" s="228"/>
      <c r="E99" s="67">
        <v>11</v>
      </c>
      <c r="F99" s="6" t="s">
        <v>12</v>
      </c>
      <c r="G99" s="68">
        <v>0</v>
      </c>
      <c r="H99" s="68">
        <v>9</v>
      </c>
      <c r="I99" s="68">
        <v>0</v>
      </c>
      <c r="J99" s="68">
        <v>8</v>
      </c>
      <c r="K99" s="68">
        <v>0</v>
      </c>
      <c r="L99" s="68">
        <v>13</v>
      </c>
      <c r="M99" s="68">
        <v>9</v>
      </c>
      <c r="N99" s="68">
        <v>9</v>
      </c>
      <c r="O99" s="68">
        <v>9</v>
      </c>
      <c r="P99" s="68">
        <v>6</v>
      </c>
      <c r="Q99" s="68"/>
      <c r="R99" s="69"/>
      <c r="S99" s="72">
        <f>IF(E99="","",SUM(G99:Q99)-(R99))</f>
        <v>63</v>
      </c>
      <c r="T99" s="73"/>
      <c r="U99" s="239"/>
      <c r="V99" s="26">
        <f>SUM(G99:I99)</f>
        <v>9</v>
      </c>
    </row>
    <row r="100" spans="1:22" ht="15.75" customHeight="1">
      <c r="A100" s="219"/>
      <c r="B100" s="222"/>
      <c r="C100" s="225"/>
      <c r="D100" s="228"/>
      <c r="E100" s="67">
        <v>13</v>
      </c>
      <c r="F100" s="6" t="s">
        <v>13</v>
      </c>
      <c r="G100" s="68">
        <v>0</v>
      </c>
      <c r="H100" s="68">
        <v>0</v>
      </c>
      <c r="I100" s="68">
        <v>6</v>
      </c>
      <c r="J100" s="68">
        <v>9</v>
      </c>
      <c r="K100" s="68">
        <v>0</v>
      </c>
      <c r="L100" s="68">
        <v>12</v>
      </c>
      <c r="M100" s="68">
        <v>10</v>
      </c>
      <c r="N100" s="68">
        <v>10</v>
      </c>
      <c r="O100" s="68">
        <v>8</v>
      </c>
      <c r="P100" s="68">
        <v>6</v>
      </c>
      <c r="Q100" s="68"/>
      <c r="R100" s="69"/>
      <c r="S100" s="72">
        <f>IF(E100="","",SUM(G100:Q100)-(R100))</f>
        <v>61</v>
      </c>
      <c r="T100" s="232">
        <f>(SUM(S98:S101)+T99)</f>
        <v>253</v>
      </c>
      <c r="U100" s="233"/>
      <c r="V100" s="26">
        <f>SUM(G100:I100)</f>
        <v>6</v>
      </c>
    </row>
    <row r="101" spans="1:22" ht="15.75" customHeight="1">
      <c r="A101" s="219"/>
      <c r="B101" s="222"/>
      <c r="C101" s="225"/>
      <c r="D101" s="229"/>
      <c r="E101" s="67">
        <v>14</v>
      </c>
      <c r="F101" s="7" t="s">
        <v>14</v>
      </c>
      <c r="G101" s="74">
        <v>0</v>
      </c>
      <c r="H101" s="74">
        <v>0</v>
      </c>
      <c r="I101" s="74">
        <v>6</v>
      </c>
      <c r="J101" s="74">
        <v>8</v>
      </c>
      <c r="K101" s="74">
        <v>0</v>
      </c>
      <c r="L101" s="74">
        <v>12</v>
      </c>
      <c r="M101" s="74">
        <v>9</v>
      </c>
      <c r="N101" s="74">
        <v>9</v>
      </c>
      <c r="O101" s="74">
        <v>9</v>
      </c>
      <c r="P101" s="74">
        <v>7</v>
      </c>
      <c r="Q101" s="74"/>
      <c r="R101" s="75"/>
      <c r="S101" s="76">
        <f>IF(E101="","",SUM(G101:Q101)-(R101))</f>
        <v>60</v>
      </c>
      <c r="T101" s="234"/>
      <c r="U101" s="235"/>
      <c r="V101" s="26">
        <f>SUM(G101:I101)</f>
        <v>6</v>
      </c>
    </row>
    <row r="102" spans="1:22" ht="15.75" customHeight="1">
      <c r="A102" s="220"/>
      <c r="B102" s="223"/>
      <c r="C102" s="226"/>
      <c r="D102" s="77"/>
      <c r="E102" s="236" t="s">
        <v>31</v>
      </c>
      <c r="F102" s="237"/>
      <c r="G102" s="74">
        <f aca="true" t="shared" si="19" ref="G102:Q102">SUM(G98:G101)</f>
        <v>0</v>
      </c>
      <c r="H102" s="74">
        <f t="shared" si="19"/>
        <v>18</v>
      </c>
      <c r="I102" s="74">
        <f t="shared" si="19"/>
        <v>18</v>
      </c>
      <c r="J102" s="74">
        <f t="shared" si="19"/>
        <v>33</v>
      </c>
      <c r="K102" s="74">
        <f t="shared" si="19"/>
        <v>0</v>
      </c>
      <c r="L102" s="74">
        <f t="shared" si="19"/>
        <v>50</v>
      </c>
      <c r="M102" s="74">
        <f t="shared" si="19"/>
        <v>36</v>
      </c>
      <c r="N102" s="74">
        <f t="shared" si="19"/>
        <v>38</v>
      </c>
      <c r="O102" s="74">
        <f t="shared" si="19"/>
        <v>35</v>
      </c>
      <c r="P102" s="74">
        <f t="shared" si="19"/>
        <v>25</v>
      </c>
      <c r="Q102" s="74">
        <f t="shared" si="19"/>
        <v>0</v>
      </c>
      <c r="R102" s="75"/>
      <c r="S102" s="78"/>
      <c r="T102" s="80"/>
      <c r="U102" s="79"/>
      <c r="V102" s="24">
        <f>SUM(V98:V101)</f>
        <v>36</v>
      </c>
    </row>
    <row r="103" spans="1:22" ht="15.75" customHeight="1">
      <c r="A103" s="218">
        <v>10</v>
      </c>
      <c r="B103" s="221">
        <v>4</v>
      </c>
      <c r="C103" s="224" t="s">
        <v>132</v>
      </c>
      <c r="D103" s="227" t="s">
        <v>131</v>
      </c>
      <c r="E103" s="67">
        <v>2</v>
      </c>
      <c r="F103" s="5" t="s">
        <v>11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/>
      <c r="R103" s="69"/>
      <c r="S103" s="70">
        <f>IF(E103="","",SUM(G103:Q103)-(R103))</f>
        <v>0</v>
      </c>
      <c r="T103" s="71" t="s">
        <v>18</v>
      </c>
      <c r="U103" s="238">
        <v>21</v>
      </c>
      <c r="V103" s="25">
        <f>SUM(G103:I103)</f>
        <v>0</v>
      </c>
    </row>
    <row r="104" spans="1:22" ht="15.75" customHeight="1">
      <c r="A104" s="219"/>
      <c r="B104" s="222"/>
      <c r="C104" s="225"/>
      <c r="D104" s="228"/>
      <c r="E104" s="67">
        <v>1</v>
      </c>
      <c r="F104" s="6" t="s">
        <v>12</v>
      </c>
      <c r="G104" s="68">
        <v>0</v>
      </c>
      <c r="H104" s="68">
        <v>0</v>
      </c>
      <c r="I104" s="68">
        <v>0</v>
      </c>
      <c r="J104" s="68">
        <v>9</v>
      </c>
      <c r="K104" s="68">
        <v>9</v>
      </c>
      <c r="L104" s="68">
        <v>12</v>
      </c>
      <c r="M104" s="68">
        <v>9</v>
      </c>
      <c r="N104" s="68">
        <v>9</v>
      </c>
      <c r="O104" s="68">
        <v>9</v>
      </c>
      <c r="P104" s="68">
        <v>8</v>
      </c>
      <c r="Q104" s="68"/>
      <c r="R104" s="69"/>
      <c r="S104" s="72">
        <f>IF(E104="","",SUM(G104:Q104)-(R104))</f>
        <v>65</v>
      </c>
      <c r="T104" s="73"/>
      <c r="U104" s="239"/>
      <c r="V104" s="26">
        <f>SUM(G104:I104)</f>
        <v>0</v>
      </c>
    </row>
    <row r="105" spans="1:22" ht="15.75" customHeight="1">
      <c r="A105" s="219"/>
      <c r="B105" s="222"/>
      <c r="C105" s="225"/>
      <c r="D105" s="228"/>
      <c r="E105" s="67">
        <v>28</v>
      </c>
      <c r="F105" s="6" t="s">
        <v>13</v>
      </c>
      <c r="G105" s="68">
        <v>0</v>
      </c>
      <c r="H105" s="68">
        <v>0</v>
      </c>
      <c r="I105" s="68">
        <v>6</v>
      </c>
      <c r="J105" s="68">
        <v>9</v>
      </c>
      <c r="K105" s="68">
        <v>0</v>
      </c>
      <c r="L105" s="68">
        <v>12</v>
      </c>
      <c r="M105" s="68">
        <v>9</v>
      </c>
      <c r="N105" s="68">
        <v>9</v>
      </c>
      <c r="O105" s="68">
        <v>9</v>
      </c>
      <c r="P105" s="68">
        <v>7</v>
      </c>
      <c r="Q105" s="68"/>
      <c r="R105" s="69"/>
      <c r="S105" s="72">
        <f>IF(E105="","",SUM(G105:Q105)-(R105))</f>
        <v>61</v>
      </c>
      <c r="T105" s="232">
        <f>(SUM(S103:S106)+T104)</f>
        <v>195</v>
      </c>
      <c r="U105" s="233"/>
      <c r="V105" s="26">
        <f>SUM(G105:I105)</f>
        <v>6</v>
      </c>
    </row>
    <row r="106" spans="1:22" ht="15.75" customHeight="1">
      <c r="A106" s="219"/>
      <c r="B106" s="222"/>
      <c r="C106" s="225"/>
      <c r="D106" s="229"/>
      <c r="E106" s="67">
        <v>9</v>
      </c>
      <c r="F106" s="7" t="s">
        <v>14</v>
      </c>
      <c r="G106" s="74">
        <v>12</v>
      </c>
      <c r="H106" s="74">
        <v>0</v>
      </c>
      <c r="I106" s="74">
        <v>0</v>
      </c>
      <c r="J106" s="74">
        <v>10</v>
      </c>
      <c r="K106" s="74">
        <v>0</v>
      </c>
      <c r="L106" s="74">
        <v>12</v>
      </c>
      <c r="M106" s="74">
        <v>9</v>
      </c>
      <c r="N106" s="74">
        <v>10</v>
      </c>
      <c r="O106" s="74">
        <v>10</v>
      </c>
      <c r="P106" s="74">
        <v>6</v>
      </c>
      <c r="Q106" s="74"/>
      <c r="R106" s="75"/>
      <c r="S106" s="76">
        <f>IF(E106="","",SUM(G106:Q106)-(R106))</f>
        <v>69</v>
      </c>
      <c r="T106" s="234"/>
      <c r="U106" s="235"/>
      <c r="V106" s="26">
        <f>SUM(G106:I106)</f>
        <v>12</v>
      </c>
    </row>
    <row r="107" spans="1:22" ht="15.75" customHeight="1">
      <c r="A107" s="220"/>
      <c r="B107" s="223"/>
      <c r="C107" s="226"/>
      <c r="D107" s="77"/>
      <c r="E107" s="236" t="s">
        <v>31</v>
      </c>
      <c r="F107" s="237"/>
      <c r="G107" s="74">
        <f aca="true" t="shared" si="20" ref="G107:Q107">SUM(G103:G106)</f>
        <v>12</v>
      </c>
      <c r="H107" s="74">
        <f t="shared" si="20"/>
        <v>0</v>
      </c>
      <c r="I107" s="74">
        <f t="shared" si="20"/>
        <v>6</v>
      </c>
      <c r="J107" s="74">
        <f t="shared" si="20"/>
        <v>28</v>
      </c>
      <c r="K107" s="74">
        <f t="shared" si="20"/>
        <v>9</v>
      </c>
      <c r="L107" s="74">
        <f t="shared" si="20"/>
        <v>36</v>
      </c>
      <c r="M107" s="74">
        <f t="shared" si="20"/>
        <v>27</v>
      </c>
      <c r="N107" s="74">
        <f t="shared" si="20"/>
        <v>28</v>
      </c>
      <c r="O107" s="74">
        <f t="shared" si="20"/>
        <v>28</v>
      </c>
      <c r="P107" s="74">
        <f t="shared" si="20"/>
        <v>21</v>
      </c>
      <c r="Q107" s="74">
        <f t="shared" si="20"/>
        <v>0</v>
      </c>
      <c r="R107" s="75"/>
      <c r="S107" s="78"/>
      <c r="T107" s="80"/>
      <c r="U107" s="79"/>
      <c r="V107" s="24">
        <f>SUM(V103:V106)</f>
        <v>18</v>
      </c>
    </row>
  </sheetData>
  <mergeCells count="148">
    <mergeCell ref="D88:D91"/>
    <mergeCell ref="A13:A17"/>
    <mergeCell ref="A1:V1"/>
    <mergeCell ref="D18:D21"/>
    <mergeCell ref="U18:U19"/>
    <mergeCell ref="T20:U21"/>
    <mergeCell ref="E22:F22"/>
    <mergeCell ref="A18:A22"/>
    <mergeCell ref="B18:B22"/>
    <mergeCell ref="C18:C22"/>
    <mergeCell ref="D13:D16"/>
    <mergeCell ref="C13:C17"/>
    <mergeCell ref="A103:A107"/>
    <mergeCell ref="B103:B107"/>
    <mergeCell ref="C103:C107"/>
    <mergeCell ref="D103:D106"/>
    <mergeCell ref="U103:U104"/>
    <mergeCell ref="T105:U106"/>
    <mergeCell ref="E107:F107"/>
    <mergeCell ref="E82:F82"/>
    <mergeCell ref="A93:A97"/>
    <mergeCell ref="B93:B97"/>
    <mergeCell ref="C93:C97"/>
    <mergeCell ref="D93:D96"/>
    <mergeCell ref="U93:U94"/>
    <mergeCell ref="T95:U96"/>
    <mergeCell ref="E97:F97"/>
    <mergeCell ref="C78:C82"/>
    <mergeCell ref="A78:A82"/>
    <mergeCell ref="T80:U81"/>
    <mergeCell ref="B78:B82"/>
    <mergeCell ref="U78:U79"/>
    <mergeCell ref="D78:D81"/>
    <mergeCell ref="A88:A92"/>
    <mergeCell ref="B88:B92"/>
    <mergeCell ref="C88:C92"/>
    <mergeCell ref="A33:A37"/>
    <mergeCell ref="B33:B37"/>
    <mergeCell ref="C33:C37"/>
    <mergeCell ref="D33:D36"/>
    <mergeCell ref="U33:U34"/>
    <mergeCell ref="T35:U36"/>
    <mergeCell ref="E37:F37"/>
    <mergeCell ref="U13:U14"/>
    <mergeCell ref="T15:U16"/>
    <mergeCell ref="E17:F17"/>
    <mergeCell ref="A28:A32"/>
    <mergeCell ref="B28:B32"/>
    <mergeCell ref="C28:C32"/>
    <mergeCell ref="D28:D31"/>
    <mergeCell ref="U28:U29"/>
    <mergeCell ref="T30:U31"/>
    <mergeCell ref="E32:F32"/>
    <mergeCell ref="B13:B17"/>
    <mergeCell ref="D8:D11"/>
    <mergeCell ref="U8:U9"/>
    <mergeCell ref="T10:U11"/>
    <mergeCell ref="E12:F12"/>
    <mergeCell ref="A23:A27"/>
    <mergeCell ref="B23:B27"/>
    <mergeCell ref="C23:C27"/>
    <mergeCell ref="D23:D26"/>
    <mergeCell ref="U23:U24"/>
    <mergeCell ref="T25:U26"/>
    <mergeCell ref="E27:F27"/>
    <mergeCell ref="A3:A7"/>
    <mergeCell ref="B3:B7"/>
    <mergeCell ref="C3:C7"/>
    <mergeCell ref="D3:D6"/>
    <mergeCell ref="U3:U4"/>
    <mergeCell ref="T5:U6"/>
    <mergeCell ref="E7:F7"/>
    <mergeCell ref="A58:A62"/>
    <mergeCell ref="B58:B62"/>
    <mergeCell ref="C58:C62"/>
    <mergeCell ref="D58:D61"/>
    <mergeCell ref="U58:U59"/>
    <mergeCell ref="T60:U61"/>
    <mergeCell ref="E62:F62"/>
    <mergeCell ref="A48:A52"/>
    <mergeCell ref="B48:B52"/>
    <mergeCell ref="C48:C52"/>
    <mergeCell ref="D48:D51"/>
    <mergeCell ref="U48:U49"/>
    <mergeCell ref="T50:U51"/>
    <mergeCell ref="E52:F52"/>
    <mergeCell ref="A8:A12"/>
    <mergeCell ref="B8:B12"/>
    <mergeCell ref="C8:C12"/>
    <mergeCell ref="A83:A87"/>
    <mergeCell ref="B83:B87"/>
    <mergeCell ref="C83:C87"/>
    <mergeCell ref="D83:D86"/>
    <mergeCell ref="U83:U84"/>
    <mergeCell ref="T85:U86"/>
    <mergeCell ref="E87:F87"/>
    <mergeCell ref="A43:A47"/>
    <mergeCell ref="B43:B47"/>
    <mergeCell ref="C43:C47"/>
    <mergeCell ref="D43:D46"/>
    <mergeCell ref="U43:U44"/>
    <mergeCell ref="T45:U46"/>
    <mergeCell ref="E47:F47"/>
    <mergeCell ref="A63:A67"/>
    <mergeCell ref="B63:B67"/>
    <mergeCell ref="C63:C67"/>
    <mergeCell ref="D63:D66"/>
    <mergeCell ref="U63:U64"/>
    <mergeCell ref="T65:U66"/>
    <mergeCell ref="E67:F67"/>
    <mergeCell ref="A98:A102"/>
    <mergeCell ref="B98:B102"/>
    <mergeCell ref="C98:C102"/>
    <mergeCell ref="D98:D101"/>
    <mergeCell ref="U98:U99"/>
    <mergeCell ref="T100:U101"/>
    <mergeCell ref="E102:F102"/>
    <mergeCell ref="A53:A57"/>
    <mergeCell ref="B53:B57"/>
    <mergeCell ref="C53:C57"/>
    <mergeCell ref="D53:D56"/>
    <mergeCell ref="U53:U54"/>
    <mergeCell ref="T55:U56"/>
    <mergeCell ref="E57:F57"/>
    <mergeCell ref="A73:A77"/>
    <mergeCell ref="B73:B77"/>
    <mergeCell ref="C73:C77"/>
    <mergeCell ref="D73:D76"/>
    <mergeCell ref="U73:U74"/>
    <mergeCell ref="T75:U76"/>
    <mergeCell ref="E77:F77"/>
    <mergeCell ref="U88:U89"/>
    <mergeCell ref="T90:U91"/>
    <mergeCell ref="E92:F92"/>
    <mergeCell ref="A38:A42"/>
    <mergeCell ref="B38:B42"/>
    <mergeCell ref="C38:C42"/>
    <mergeCell ref="D38:D41"/>
    <mergeCell ref="U38:U39"/>
    <mergeCell ref="T40:U41"/>
    <mergeCell ref="E42:F42"/>
    <mergeCell ref="A68:A72"/>
    <mergeCell ref="B68:B72"/>
    <mergeCell ref="C68:C72"/>
    <mergeCell ref="D68:D71"/>
    <mergeCell ref="U68:U69"/>
    <mergeCell ref="T70:U71"/>
    <mergeCell ref="E72:F72"/>
  </mergeCells>
  <printOptions gridLines="1"/>
  <pageMargins left="0.51" right="0.16" top="0.44" bottom="0.28" header="0.24" footer="0.1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workbookViewId="0" topLeftCell="A1">
      <pane xSplit="4" ySplit="2" topLeftCell="G3" activePane="bottomRight" state="frozen"/>
      <selection pane="topRight" activeCell="E1" sqref="E1"/>
      <selection pane="bottomLeft" activeCell="A3" sqref="A3"/>
      <selection pane="bottomRight" activeCell="Y19" sqref="Y19"/>
    </sheetView>
  </sheetViews>
  <sheetFormatPr defaultColWidth="9.140625" defaultRowHeight="16.5" customHeight="1"/>
  <cols>
    <col min="1" max="1" width="11.7109375" style="110" customWidth="1"/>
    <col min="2" max="2" width="11.7109375" style="111" customWidth="1"/>
    <col min="3" max="3" width="30.8515625" style="112" customWidth="1"/>
    <col min="4" max="4" width="6.140625" style="113" customWidth="1"/>
    <col min="5" max="5" width="7.28125" style="114" bestFit="1" customWidth="1"/>
    <col min="6" max="6" width="4.57421875" style="115" bestFit="1" customWidth="1"/>
    <col min="7" max="17" width="4.7109375" style="115" customWidth="1"/>
    <col min="18" max="18" width="5.421875" style="116" customWidth="1"/>
    <col min="19" max="19" width="8.140625" style="117" bestFit="1" customWidth="1"/>
    <col min="20" max="20" width="7.7109375" style="118" customWidth="1"/>
    <col min="21" max="21" width="11.140625" style="110" customWidth="1"/>
    <col min="22" max="22" width="5.7109375" style="110" customWidth="1"/>
    <col min="23" max="16384" width="9.140625" style="109" customWidth="1"/>
  </cols>
  <sheetData>
    <row r="1" spans="1:23" s="1" customFormat="1" ht="30">
      <c r="A1" s="242" t="s">
        <v>38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54"/>
    </row>
    <row r="2" spans="1:24" s="20" customFormat="1" ht="15.75" customHeight="1">
      <c r="A2" s="22" t="s">
        <v>86</v>
      </c>
      <c r="B2" s="90" t="s">
        <v>87</v>
      </c>
      <c r="C2" s="91" t="s">
        <v>88</v>
      </c>
      <c r="D2" s="92" t="s">
        <v>30</v>
      </c>
      <c r="E2" s="93" t="s">
        <v>0</v>
      </c>
      <c r="F2" s="94" t="s">
        <v>1</v>
      </c>
      <c r="G2" s="61" t="s">
        <v>2</v>
      </c>
      <c r="H2" s="61" t="s">
        <v>3</v>
      </c>
      <c r="I2" s="61" t="s">
        <v>4</v>
      </c>
      <c r="J2" s="61" t="s">
        <v>22</v>
      </c>
      <c r="K2" s="61" t="s">
        <v>23</v>
      </c>
      <c r="L2" s="61" t="s">
        <v>24</v>
      </c>
      <c r="M2" s="61" t="s">
        <v>25</v>
      </c>
      <c r="N2" s="61" t="s">
        <v>26</v>
      </c>
      <c r="O2" s="61" t="s">
        <v>19</v>
      </c>
      <c r="P2" s="61" t="s">
        <v>21</v>
      </c>
      <c r="Q2" s="61" t="s">
        <v>17</v>
      </c>
      <c r="R2" s="95" t="s">
        <v>9</v>
      </c>
      <c r="S2" s="63" t="s">
        <v>15</v>
      </c>
      <c r="T2" s="64" t="s">
        <v>16</v>
      </c>
      <c r="U2" s="96" t="s">
        <v>10</v>
      </c>
      <c r="V2" s="20" t="s">
        <v>32</v>
      </c>
      <c r="W2" s="4"/>
      <c r="X2" s="4"/>
    </row>
    <row r="3" spans="1:23" s="1" customFormat="1" ht="16.5" customHeight="1">
      <c r="A3" s="218">
        <v>16</v>
      </c>
      <c r="B3" s="243">
        <v>2</v>
      </c>
      <c r="C3" s="245" t="s">
        <v>83</v>
      </c>
      <c r="D3" s="247" t="s">
        <v>92</v>
      </c>
      <c r="E3" s="97">
        <v>7</v>
      </c>
      <c r="F3" s="98" t="s">
        <v>27</v>
      </c>
      <c r="G3" s="99">
        <v>21</v>
      </c>
      <c r="H3" s="99">
        <v>9</v>
      </c>
      <c r="I3" s="99">
        <v>6</v>
      </c>
      <c r="J3" s="99">
        <v>10</v>
      </c>
      <c r="K3" s="99">
        <v>0</v>
      </c>
      <c r="L3" s="99">
        <v>14</v>
      </c>
      <c r="M3" s="99">
        <v>8</v>
      </c>
      <c r="N3" s="99">
        <v>9</v>
      </c>
      <c r="O3" s="99">
        <v>11</v>
      </c>
      <c r="P3" s="99">
        <v>12</v>
      </c>
      <c r="Q3" s="99"/>
      <c r="R3" s="100"/>
      <c r="S3" s="101">
        <f aca="true" t="shared" si="0" ref="S3:S34">SUM(G3:Q3)-R3</f>
        <v>100</v>
      </c>
      <c r="T3" s="21"/>
      <c r="U3" s="250">
        <v>1</v>
      </c>
      <c r="V3" s="27">
        <f aca="true" t="shared" si="1" ref="V3:V39">SUM(G3:I3)</f>
        <v>36</v>
      </c>
      <c r="W3" s="28" t="s">
        <v>33</v>
      </c>
    </row>
    <row r="4" spans="1:23" s="1" customFormat="1" ht="16.5" customHeight="1">
      <c r="A4" s="220"/>
      <c r="B4" s="244"/>
      <c r="C4" s="246"/>
      <c r="D4" s="229"/>
      <c r="E4" s="97">
        <v>18</v>
      </c>
      <c r="F4" s="103" t="s">
        <v>28</v>
      </c>
      <c r="G4" s="74">
        <v>14</v>
      </c>
      <c r="H4" s="74">
        <v>9</v>
      </c>
      <c r="I4" s="74">
        <v>6</v>
      </c>
      <c r="J4" s="74">
        <v>9</v>
      </c>
      <c r="K4" s="74">
        <v>13</v>
      </c>
      <c r="L4" s="74">
        <v>15</v>
      </c>
      <c r="M4" s="74">
        <v>9</v>
      </c>
      <c r="N4" s="74">
        <v>9</v>
      </c>
      <c r="O4" s="74">
        <v>11</v>
      </c>
      <c r="P4" s="74">
        <v>13</v>
      </c>
      <c r="Q4" s="74">
        <v>1</v>
      </c>
      <c r="R4" s="104"/>
      <c r="S4" s="105">
        <f t="shared" si="0"/>
        <v>109</v>
      </c>
      <c r="T4" s="106">
        <f>IF(E3="",0,(SUM(S3+S4)))</f>
        <v>209</v>
      </c>
      <c r="U4" s="251"/>
      <c r="V4" s="31">
        <f t="shared" si="1"/>
        <v>29</v>
      </c>
      <c r="W4" s="29">
        <f>SUM(V3:V4)</f>
        <v>65</v>
      </c>
    </row>
    <row r="5" spans="1:23" s="1" customFormat="1" ht="16.5" customHeight="1">
      <c r="A5" s="218">
        <v>7</v>
      </c>
      <c r="B5" s="243">
        <v>17</v>
      </c>
      <c r="C5" s="245" t="s">
        <v>60</v>
      </c>
      <c r="D5" s="247" t="s">
        <v>93</v>
      </c>
      <c r="E5" s="97">
        <v>37</v>
      </c>
      <c r="F5" s="98" t="s">
        <v>27</v>
      </c>
      <c r="G5" s="99">
        <v>15</v>
      </c>
      <c r="H5" s="99">
        <v>10</v>
      </c>
      <c r="I5" s="99">
        <v>6</v>
      </c>
      <c r="J5" s="99">
        <v>9</v>
      </c>
      <c r="K5" s="99">
        <v>11</v>
      </c>
      <c r="L5" s="99">
        <v>14</v>
      </c>
      <c r="M5" s="99">
        <v>9</v>
      </c>
      <c r="N5" s="99">
        <v>10</v>
      </c>
      <c r="O5" s="99">
        <v>9</v>
      </c>
      <c r="P5" s="99">
        <v>7</v>
      </c>
      <c r="Q5" s="99">
        <v>2</v>
      </c>
      <c r="R5" s="100"/>
      <c r="S5" s="101">
        <f t="shared" si="0"/>
        <v>102</v>
      </c>
      <c r="T5" s="21"/>
      <c r="U5" s="250">
        <v>2</v>
      </c>
      <c r="V5" s="27">
        <f t="shared" si="1"/>
        <v>31</v>
      </c>
      <c r="W5" s="28" t="s">
        <v>33</v>
      </c>
    </row>
    <row r="6" spans="1:23" s="1" customFormat="1" ht="16.5" customHeight="1">
      <c r="A6" s="220"/>
      <c r="B6" s="244"/>
      <c r="C6" s="246"/>
      <c r="D6" s="229"/>
      <c r="E6" s="97">
        <v>11</v>
      </c>
      <c r="F6" s="103" t="s">
        <v>28</v>
      </c>
      <c r="G6" s="74">
        <v>16</v>
      </c>
      <c r="H6" s="74">
        <v>9</v>
      </c>
      <c r="I6" s="74">
        <v>7</v>
      </c>
      <c r="J6" s="74">
        <v>9</v>
      </c>
      <c r="K6" s="74">
        <v>12</v>
      </c>
      <c r="L6" s="74">
        <v>15</v>
      </c>
      <c r="M6" s="74">
        <v>9</v>
      </c>
      <c r="N6" s="74">
        <v>9</v>
      </c>
      <c r="O6" s="74">
        <v>10</v>
      </c>
      <c r="P6" s="74">
        <v>9</v>
      </c>
      <c r="Q6" s="74">
        <v>1</v>
      </c>
      <c r="R6" s="104"/>
      <c r="S6" s="105">
        <f t="shared" si="0"/>
        <v>106</v>
      </c>
      <c r="T6" s="106">
        <f>IF(E5="",0,(SUM(S5+S6)))</f>
        <v>208</v>
      </c>
      <c r="U6" s="251"/>
      <c r="V6" s="31">
        <f t="shared" si="1"/>
        <v>32</v>
      </c>
      <c r="W6" s="29">
        <f>SUM(V5:V6)</f>
        <v>63</v>
      </c>
    </row>
    <row r="7" spans="1:23" s="1" customFormat="1" ht="16.5" customHeight="1">
      <c r="A7" s="218">
        <v>18</v>
      </c>
      <c r="B7" s="252">
        <v>10</v>
      </c>
      <c r="C7" s="245" t="s">
        <v>78</v>
      </c>
      <c r="D7" s="247" t="s">
        <v>99</v>
      </c>
      <c r="E7" s="97">
        <v>72</v>
      </c>
      <c r="F7" s="98" t="s">
        <v>27</v>
      </c>
      <c r="G7" s="99">
        <v>15</v>
      </c>
      <c r="H7" s="99">
        <v>9</v>
      </c>
      <c r="I7" s="99">
        <v>6</v>
      </c>
      <c r="J7" s="99">
        <v>9</v>
      </c>
      <c r="K7" s="99">
        <v>11</v>
      </c>
      <c r="L7" s="99">
        <v>15</v>
      </c>
      <c r="M7" s="99">
        <v>10</v>
      </c>
      <c r="N7" s="99">
        <v>9</v>
      </c>
      <c r="O7" s="99">
        <v>10</v>
      </c>
      <c r="P7" s="99">
        <v>6</v>
      </c>
      <c r="Q7" s="99">
        <v>1</v>
      </c>
      <c r="R7" s="100"/>
      <c r="S7" s="101">
        <f t="shared" si="0"/>
        <v>101</v>
      </c>
      <c r="T7" s="21"/>
      <c r="U7" s="250">
        <v>3</v>
      </c>
      <c r="V7" s="27">
        <f t="shared" si="1"/>
        <v>30</v>
      </c>
      <c r="W7" s="28" t="s">
        <v>33</v>
      </c>
    </row>
    <row r="8" spans="1:23" s="1" customFormat="1" ht="16.5" customHeight="1">
      <c r="A8" s="220"/>
      <c r="B8" s="253"/>
      <c r="C8" s="246"/>
      <c r="D8" s="229"/>
      <c r="E8" s="97">
        <v>42</v>
      </c>
      <c r="F8" s="103" t="s">
        <v>28</v>
      </c>
      <c r="G8" s="74">
        <v>16</v>
      </c>
      <c r="H8" s="74">
        <v>9</v>
      </c>
      <c r="I8" s="74">
        <v>7</v>
      </c>
      <c r="J8" s="74">
        <v>8</v>
      </c>
      <c r="K8" s="74">
        <v>14</v>
      </c>
      <c r="L8" s="74">
        <v>13</v>
      </c>
      <c r="M8" s="74">
        <v>9</v>
      </c>
      <c r="N8" s="74">
        <v>9</v>
      </c>
      <c r="O8" s="74">
        <v>9</v>
      </c>
      <c r="P8" s="74">
        <v>9</v>
      </c>
      <c r="Q8" s="74">
        <v>1</v>
      </c>
      <c r="R8" s="104"/>
      <c r="S8" s="101">
        <f t="shared" si="0"/>
        <v>104</v>
      </c>
      <c r="T8" s="108">
        <f>IF(E7="",0,(SUM(S7+S8)))</f>
        <v>205</v>
      </c>
      <c r="U8" s="251"/>
      <c r="V8" s="31">
        <f t="shared" si="1"/>
        <v>32</v>
      </c>
      <c r="W8" s="29">
        <f>SUM(V7:V8)</f>
        <v>62</v>
      </c>
    </row>
    <row r="9" spans="1:23" s="1" customFormat="1" ht="16.5" customHeight="1">
      <c r="A9" s="218">
        <v>8</v>
      </c>
      <c r="B9" s="243">
        <v>18</v>
      </c>
      <c r="C9" s="245" t="s">
        <v>60</v>
      </c>
      <c r="D9" s="247" t="s">
        <v>93</v>
      </c>
      <c r="E9" s="97">
        <v>27</v>
      </c>
      <c r="F9" s="98" t="s">
        <v>27</v>
      </c>
      <c r="G9" s="99">
        <v>14</v>
      </c>
      <c r="H9" s="99">
        <v>11</v>
      </c>
      <c r="I9" s="99">
        <v>0</v>
      </c>
      <c r="J9" s="99">
        <v>10</v>
      </c>
      <c r="K9" s="99">
        <v>13</v>
      </c>
      <c r="L9" s="99">
        <v>14</v>
      </c>
      <c r="M9" s="99">
        <v>9</v>
      </c>
      <c r="N9" s="99">
        <v>9</v>
      </c>
      <c r="O9" s="99">
        <v>9</v>
      </c>
      <c r="P9" s="99">
        <v>9</v>
      </c>
      <c r="Q9" s="99"/>
      <c r="R9" s="100"/>
      <c r="S9" s="105">
        <f t="shared" si="0"/>
        <v>98</v>
      </c>
      <c r="T9" s="21"/>
      <c r="U9" s="248">
        <v>4</v>
      </c>
      <c r="V9" s="27">
        <f t="shared" si="1"/>
        <v>25</v>
      </c>
      <c r="W9" s="28" t="s">
        <v>33</v>
      </c>
    </row>
    <row r="10" spans="1:23" s="1" customFormat="1" ht="16.5" customHeight="1">
      <c r="A10" s="220"/>
      <c r="B10" s="244"/>
      <c r="C10" s="246"/>
      <c r="D10" s="229"/>
      <c r="E10" s="97">
        <v>81</v>
      </c>
      <c r="F10" s="103" t="s">
        <v>28</v>
      </c>
      <c r="G10" s="74">
        <v>17</v>
      </c>
      <c r="H10" s="74">
        <v>10</v>
      </c>
      <c r="I10" s="74">
        <v>7</v>
      </c>
      <c r="J10" s="74">
        <v>9</v>
      </c>
      <c r="K10" s="74">
        <v>10</v>
      </c>
      <c r="L10" s="74">
        <v>15</v>
      </c>
      <c r="M10" s="74">
        <v>9</v>
      </c>
      <c r="N10" s="74">
        <v>9</v>
      </c>
      <c r="O10" s="74">
        <v>10</v>
      </c>
      <c r="P10" s="74">
        <v>7</v>
      </c>
      <c r="Q10" s="74">
        <v>3</v>
      </c>
      <c r="R10" s="104"/>
      <c r="S10" s="105">
        <f t="shared" si="0"/>
        <v>106</v>
      </c>
      <c r="T10" s="106">
        <f>IF(E9="",0,(SUM(S9+S10)))</f>
        <v>204</v>
      </c>
      <c r="U10" s="249"/>
      <c r="V10" s="31">
        <f t="shared" si="1"/>
        <v>34</v>
      </c>
      <c r="W10" s="29">
        <f>SUM(V9:V10)</f>
        <v>59</v>
      </c>
    </row>
    <row r="11" spans="1:23" s="1" customFormat="1" ht="16.5" customHeight="1">
      <c r="A11" s="218">
        <v>28</v>
      </c>
      <c r="B11" s="252">
        <v>20</v>
      </c>
      <c r="C11" s="245" t="s">
        <v>187</v>
      </c>
      <c r="D11" s="247" t="s">
        <v>113</v>
      </c>
      <c r="E11" s="97">
        <v>29</v>
      </c>
      <c r="F11" s="98" t="s">
        <v>27</v>
      </c>
      <c r="G11" s="99">
        <v>16</v>
      </c>
      <c r="H11" s="99">
        <v>9</v>
      </c>
      <c r="I11" s="99">
        <v>6</v>
      </c>
      <c r="J11" s="99">
        <v>10</v>
      </c>
      <c r="K11" s="99">
        <v>9</v>
      </c>
      <c r="L11" s="99">
        <v>14</v>
      </c>
      <c r="M11" s="99">
        <v>9</v>
      </c>
      <c r="N11" s="99">
        <v>10</v>
      </c>
      <c r="O11" s="99">
        <v>11</v>
      </c>
      <c r="P11" s="99">
        <v>7</v>
      </c>
      <c r="Q11" s="99">
        <v>1</v>
      </c>
      <c r="R11" s="100"/>
      <c r="S11" s="101">
        <f t="shared" si="0"/>
        <v>102</v>
      </c>
      <c r="T11" s="21"/>
      <c r="U11" s="248">
        <v>5</v>
      </c>
      <c r="V11" s="27">
        <f t="shared" si="1"/>
        <v>31</v>
      </c>
      <c r="W11" s="28" t="s">
        <v>33</v>
      </c>
    </row>
    <row r="12" spans="1:23" s="1" customFormat="1" ht="16.5" customHeight="1">
      <c r="A12" s="220"/>
      <c r="B12" s="253"/>
      <c r="C12" s="246"/>
      <c r="D12" s="229"/>
      <c r="E12" s="97">
        <v>47</v>
      </c>
      <c r="F12" s="103" t="s">
        <v>28</v>
      </c>
      <c r="G12" s="74">
        <v>14</v>
      </c>
      <c r="H12" s="74">
        <v>9</v>
      </c>
      <c r="I12" s="74">
        <v>6</v>
      </c>
      <c r="J12" s="74">
        <v>9</v>
      </c>
      <c r="K12" s="74">
        <v>9</v>
      </c>
      <c r="L12" s="74">
        <v>15</v>
      </c>
      <c r="M12" s="74">
        <v>9</v>
      </c>
      <c r="N12" s="74">
        <v>9</v>
      </c>
      <c r="O12" s="74">
        <v>10</v>
      </c>
      <c r="P12" s="74">
        <v>10</v>
      </c>
      <c r="Q12" s="74">
        <v>1</v>
      </c>
      <c r="R12" s="104"/>
      <c r="S12" s="105">
        <f t="shared" si="0"/>
        <v>101</v>
      </c>
      <c r="T12" s="108">
        <f>IF(E11="",0,(SUM(S11+S12)))</f>
        <v>203</v>
      </c>
      <c r="U12" s="249"/>
      <c r="V12" s="31">
        <f t="shared" si="1"/>
        <v>29</v>
      </c>
      <c r="W12" s="29">
        <f>SUM(V11:V12)</f>
        <v>60</v>
      </c>
    </row>
    <row r="13" spans="1:23" s="1" customFormat="1" ht="16.5" customHeight="1">
      <c r="A13" s="218">
        <v>3</v>
      </c>
      <c r="B13" s="252">
        <v>23</v>
      </c>
      <c r="C13" s="245" t="s">
        <v>94</v>
      </c>
      <c r="D13" s="247" t="s">
        <v>95</v>
      </c>
      <c r="E13" s="97">
        <v>11</v>
      </c>
      <c r="F13" s="98" t="s">
        <v>27</v>
      </c>
      <c r="G13" s="99">
        <v>12</v>
      </c>
      <c r="H13" s="99">
        <v>9</v>
      </c>
      <c r="I13" s="99">
        <v>6</v>
      </c>
      <c r="J13" s="99">
        <v>9</v>
      </c>
      <c r="K13" s="99">
        <v>13</v>
      </c>
      <c r="L13" s="99">
        <v>14</v>
      </c>
      <c r="M13" s="99">
        <v>10</v>
      </c>
      <c r="N13" s="99">
        <v>11</v>
      </c>
      <c r="O13" s="99">
        <v>9</v>
      </c>
      <c r="P13" s="99">
        <v>8</v>
      </c>
      <c r="Q13" s="99"/>
      <c r="R13" s="100"/>
      <c r="S13" s="105">
        <f t="shared" si="0"/>
        <v>101</v>
      </c>
      <c r="T13" s="21"/>
      <c r="U13" s="248">
        <v>6</v>
      </c>
      <c r="V13" s="27">
        <f t="shared" si="1"/>
        <v>27</v>
      </c>
      <c r="W13" s="28" t="s">
        <v>33</v>
      </c>
    </row>
    <row r="14" spans="1:23" s="1" customFormat="1" ht="16.5" customHeight="1">
      <c r="A14" s="220"/>
      <c r="B14" s="253"/>
      <c r="C14" s="246"/>
      <c r="D14" s="229"/>
      <c r="E14" s="97">
        <v>22</v>
      </c>
      <c r="F14" s="103" t="s">
        <v>28</v>
      </c>
      <c r="G14" s="74">
        <v>12</v>
      </c>
      <c r="H14" s="74">
        <v>9</v>
      </c>
      <c r="I14" s="74">
        <v>6</v>
      </c>
      <c r="J14" s="74">
        <v>9</v>
      </c>
      <c r="K14" s="74">
        <v>11</v>
      </c>
      <c r="L14" s="74">
        <v>15</v>
      </c>
      <c r="M14" s="74">
        <v>9</v>
      </c>
      <c r="N14" s="74">
        <v>10</v>
      </c>
      <c r="O14" s="74">
        <v>10</v>
      </c>
      <c r="P14" s="74">
        <v>10</v>
      </c>
      <c r="Q14" s="74"/>
      <c r="R14" s="104"/>
      <c r="S14" s="105">
        <f t="shared" si="0"/>
        <v>101</v>
      </c>
      <c r="T14" s="108">
        <f>IF(E13="",0,(SUM(S13+S14)))</f>
        <v>202</v>
      </c>
      <c r="U14" s="249"/>
      <c r="V14" s="31">
        <f t="shared" si="1"/>
        <v>27</v>
      </c>
      <c r="W14" s="29">
        <f>SUM(V13:V14)</f>
        <v>54</v>
      </c>
    </row>
    <row r="15" spans="1:23" s="1" customFormat="1" ht="16.5" customHeight="1">
      <c r="A15" s="218">
        <v>27</v>
      </c>
      <c r="B15" s="252">
        <v>19</v>
      </c>
      <c r="C15" s="245" t="s">
        <v>187</v>
      </c>
      <c r="D15" s="247" t="s">
        <v>113</v>
      </c>
      <c r="E15" s="97">
        <v>3</v>
      </c>
      <c r="F15" s="98" t="s">
        <v>27</v>
      </c>
      <c r="G15" s="99">
        <v>15</v>
      </c>
      <c r="H15" s="99">
        <v>9</v>
      </c>
      <c r="I15" s="99">
        <v>6</v>
      </c>
      <c r="J15" s="99">
        <v>10</v>
      </c>
      <c r="K15" s="99">
        <v>10</v>
      </c>
      <c r="L15" s="99">
        <v>15</v>
      </c>
      <c r="M15" s="99">
        <v>9</v>
      </c>
      <c r="N15" s="99">
        <v>10</v>
      </c>
      <c r="O15" s="99">
        <v>10</v>
      </c>
      <c r="P15" s="99">
        <v>6</v>
      </c>
      <c r="Q15" s="99">
        <v>1</v>
      </c>
      <c r="R15" s="100"/>
      <c r="S15" s="105">
        <f t="shared" si="0"/>
        <v>101</v>
      </c>
      <c r="T15" s="21"/>
      <c r="U15" s="248">
        <v>7</v>
      </c>
      <c r="V15" s="27">
        <f t="shared" si="1"/>
        <v>30</v>
      </c>
      <c r="W15" s="28" t="s">
        <v>33</v>
      </c>
    </row>
    <row r="16" spans="1:23" s="1" customFormat="1" ht="16.5" customHeight="1">
      <c r="A16" s="220"/>
      <c r="B16" s="253"/>
      <c r="C16" s="246"/>
      <c r="D16" s="229"/>
      <c r="E16" s="97">
        <v>34</v>
      </c>
      <c r="F16" s="103" t="s">
        <v>28</v>
      </c>
      <c r="G16" s="74">
        <v>17</v>
      </c>
      <c r="H16" s="74">
        <v>9</v>
      </c>
      <c r="I16" s="74">
        <v>6</v>
      </c>
      <c r="J16" s="74">
        <v>9</v>
      </c>
      <c r="K16" s="74">
        <v>0</v>
      </c>
      <c r="L16" s="74">
        <v>15</v>
      </c>
      <c r="M16" s="74">
        <v>10</v>
      </c>
      <c r="N16" s="74">
        <v>9</v>
      </c>
      <c r="O16" s="74">
        <v>11</v>
      </c>
      <c r="P16" s="74">
        <v>6</v>
      </c>
      <c r="Q16" s="74"/>
      <c r="R16" s="104"/>
      <c r="S16" s="105">
        <f t="shared" si="0"/>
        <v>92</v>
      </c>
      <c r="T16" s="108">
        <f>IF(E15="",0,(SUM(S15+S16)))</f>
        <v>193</v>
      </c>
      <c r="U16" s="249"/>
      <c r="V16" s="31">
        <f t="shared" si="1"/>
        <v>32</v>
      </c>
      <c r="W16" s="29">
        <f>SUM(V15:V16)</f>
        <v>62</v>
      </c>
    </row>
    <row r="17" spans="1:23" s="1" customFormat="1" ht="16.5" customHeight="1">
      <c r="A17" s="218">
        <v>13</v>
      </c>
      <c r="B17" s="252">
        <v>27</v>
      </c>
      <c r="C17" s="245" t="s">
        <v>83</v>
      </c>
      <c r="D17" s="247" t="s">
        <v>92</v>
      </c>
      <c r="E17" s="97">
        <v>14</v>
      </c>
      <c r="F17" s="98" t="s">
        <v>27</v>
      </c>
      <c r="G17" s="99">
        <v>14</v>
      </c>
      <c r="H17" s="99">
        <v>0</v>
      </c>
      <c r="I17" s="99">
        <v>0</v>
      </c>
      <c r="J17" s="99">
        <v>9</v>
      </c>
      <c r="K17" s="99">
        <v>12</v>
      </c>
      <c r="L17" s="99">
        <v>13</v>
      </c>
      <c r="M17" s="99">
        <v>9</v>
      </c>
      <c r="N17" s="99">
        <v>9</v>
      </c>
      <c r="O17" s="99">
        <v>9</v>
      </c>
      <c r="P17" s="99">
        <v>10</v>
      </c>
      <c r="Q17" s="99"/>
      <c r="R17" s="100"/>
      <c r="S17" s="101">
        <f t="shared" si="0"/>
        <v>85</v>
      </c>
      <c r="T17" s="21"/>
      <c r="U17" s="248">
        <v>8</v>
      </c>
      <c r="V17" s="27">
        <f t="shared" si="1"/>
        <v>14</v>
      </c>
      <c r="W17" s="28" t="s">
        <v>33</v>
      </c>
    </row>
    <row r="18" spans="1:23" s="1" customFormat="1" ht="16.5" customHeight="1">
      <c r="A18" s="220"/>
      <c r="B18" s="253"/>
      <c r="C18" s="246"/>
      <c r="D18" s="229"/>
      <c r="E18" s="97">
        <v>13</v>
      </c>
      <c r="F18" s="103" t="s">
        <v>28</v>
      </c>
      <c r="G18" s="74">
        <v>16</v>
      </c>
      <c r="H18" s="74">
        <v>9</v>
      </c>
      <c r="I18" s="74">
        <v>6</v>
      </c>
      <c r="J18" s="74">
        <v>9</v>
      </c>
      <c r="K18" s="74">
        <v>14</v>
      </c>
      <c r="L18" s="74">
        <v>14</v>
      </c>
      <c r="M18" s="74">
        <v>9</v>
      </c>
      <c r="N18" s="74">
        <v>10</v>
      </c>
      <c r="O18" s="74">
        <v>11</v>
      </c>
      <c r="P18" s="74">
        <v>7</v>
      </c>
      <c r="Q18" s="74">
        <v>1</v>
      </c>
      <c r="R18" s="104"/>
      <c r="S18" s="101">
        <f t="shared" si="0"/>
        <v>106</v>
      </c>
      <c r="T18" s="108">
        <f>IF(E17="",0,(SUM(S17+S18)))</f>
        <v>191</v>
      </c>
      <c r="U18" s="249"/>
      <c r="V18" s="31">
        <f t="shared" si="1"/>
        <v>31</v>
      </c>
      <c r="W18" s="29">
        <f>SUM(V17:V18)</f>
        <v>45</v>
      </c>
    </row>
    <row r="19" spans="1:23" ht="16.5" customHeight="1">
      <c r="A19" s="243">
        <v>12</v>
      </c>
      <c r="B19" s="243">
        <v>11</v>
      </c>
      <c r="C19" s="245" t="s">
        <v>60</v>
      </c>
      <c r="D19" s="247" t="s">
        <v>93</v>
      </c>
      <c r="E19" s="97">
        <v>53</v>
      </c>
      <c r="F19" s="98" t="s">
        <v>27</v>
      </c>
      <c r="G19" s="99">
        <v>14</v>
      </c>
      <c r="H19" s="99">
        <v>9</v>
      </c>
      <c r="I19" s="99">
        <v>6</v>
      </c>
      <c r="J19" s="99">
        <v>9</v>
      </c>
      <c r="K19" s="99">
        <v>12</v>
      </c>
      <c r="L19" s="99">
        <v>14</v>
      </c>
      <c r="M19" s="99">
        <v>12</v>
      </c>
      <c r="N19" s="99">
        <v>10</v>
      </c>
      <c r="O19" s="99">
        <v>9</v>
      </c>
      <c r="P19" s="99">
        <v>9</v>
      </c>
      <c r="Q19" s="99">
        <v>1</v>
      </c>
      <c r="R19" s="100"/>
      <c r="S19" s="101">
        <f t="shared" si="0"/>
        <v>105</v>
      </c>
      <c r="T19" s="21"/>
      <c r="U19" s="248">
        <v>9</v>
      </c>
      <c r="V19" s="27">
        <f t="shared" si="1"/>
        <v>29</v>
      </c>
      <c r="W19" s="28" t="s">
        <v>33</v>
      </c>
    </row>
    <row r="20" spans="1:23" ht="16.5" customHeight="1">
      <c r="A20" s="244"/>
      <c r="B20" s="244"/>
      <c r="C20" s="246"/>
      <c r="D20" s="229"/>
      <c r="E20" s="97">
        <v>40</v>
      </c>
      <c r="F20" s="103" t="s">
        <v>28</v>
      </c>
      <c r="G20" s="74">
        <v>14</v>
      </c>
      <c r="H20" s="74">
        <v>9</v>
      </c>
      <c r="I20" s="74">
        <v>6</v>
      </c>
      <c r="J20" s="74">
        <v>8</v>
      </c>
      <c r="K20" s="74">
        <v>0</v>
      </c>
      <c r="L20" s="74">
        <v>13</v>
      </c>
      <c r="M20" s="74">
        <v>10</v>
      </c>
      <c r="N20" s="74">
        <v>9</v>
      </c>
      <c r="O20" s="74">
        <v>9</v>
      </c>
      <c r="P20" s="74">
        <v>8</v>
      </c>
      <c r="Q20" s="74"/>
      <c r="R20" s="104"/>
      <c r="S20" s="101">
        <f t="shared" si="0"/>
        <v>86</v>
      </c>
      <c r="T20" s="106">
        <f>IF(E19="",0,(SUM(S19+S20)))</f>
        <v>191</v>
      </c>
      <c r="U20" s="249"/>
      <c r="V20" s="31">
        <f t="shared" si="1"/>
        <v>29</v>
      </c>
      <c r="W20" s="29">
        <f>SUM(V19:V20)</f>
        <v>58</v>
      </c>
    </row>
    <row r="21" spans="1:23" s="1" customFormat="1" ht="15.75" customHeight="1">
      <c r="A21" s="218">
        <v>4</v>
      </c>
      <c r="B21" s="243">
        <v>24</v>
      </c>
      <c r="C21" s="245" t="s">
        <v>94</v>
      </c>
      <c r="D21" s="247" t="s">
        <v>95</v>
      </c>
      <c r="E21" s="97">
        <v>23</v>
      </c>
      <c r="F21" s="98" t="s">
        <v>27</v>
      </c>
      <c r="G21" s="99">
        <v>15</v>
      </c>
      <c r="H21" s="99">
        <v>0</v>
      </c>
      <c r="I21" s="99">
        <v>7</v>
      </c>
      <c r="J21" s="99">
        <v>9</v>
      </c>
      <c r="K21" s="99">
        <v>11</v>
      </c>
      <c r="L21" s="99">
        <v>15</v>
      </c>
      <c r="M21" s="99">
        <v>9</v>
      </c>
      <c r="N21" s="99">
        <v>9</v>
      </c>
      <c r="O21" s="99">
        <v>9</v>
      </c>
      <c r="P21" s="99">
        <v>9</v>
      </c>
      <c r="Q21" s="99"/>
      <c r="R21" s="100"/>
      <c r="S21" s="105">
        <f t="shared" si="0"/>
        <v>93</v>
      </c>
      <c r="T21" s="21"/>
      <c r="U21" s="248">
        <v>10</v>
      </c>
      <c r="V21" s="27">
        <f t="shared" si="1"/>
        <v>22</v>
      </c>
      <c r="W21" s="28" t="s">
        <v>33</v>
      </c>
    </row>
    <row r="22" spans="1:23" s="1" customFormat="1" ht="16.5" customHeight="1">
      <c r="A22" s="220"/>
      <c r="B22" s="244"/>
      <c r="C22" s="246"/>
      <c r="D22" s="229"/>
      <c r="E22" s="97">
        <v>12</v>
      </c>
      <c r="F22" s="103" t="s">
        <v>28</v>
      </c>
      <c r="G22" s="74">
        <v>15</v>
      </c>
      <c r="H22" s="74">
        <v>0</v>
      </c>
      <c r="I22" s="74">
        <v>6</v>
      </c>
      <c r="J22" s="74">
        <v>9</v>
      </c>
      <c r="K22" s="74">
        <v>14</v>
      </c>
      <c r="L22" s="74">
        <v>13</v>
      </c>
      <c r="M22" s="74">
        <v>8</v>
      </c>
      <c r="N22" s="74">
        <v>10</v>
      </c>
      <c r="O22" s="74">
        <v>11</v>
      </c>
      <c r="P22" s="74">
        <v>10</v>
      </c>
      <c r="Q22" s="74"/>
      <c r="R22" s="104"/>
      <c r="S22" s="105">
        <f t="shared" si="0"/>
        <v>96</v>
      </c>
      <c r="T22" s="106">
        <f>IF(E21="",0,(SUM(S21+S22)))</f>
        <v>189</v>
      </c>
      <c r="U22" s="249"/>
      <c r="V22" s="31">
        <f t="shared" si="1"/>
        <v>21</v>
      </c>
      <c r="W22" s="29">
        <f>SUM(V21:V22)</f>
        <v>43</v>
      </c>
    </row>
    <row r="23" spans="1:23" s="1" customFormat="1" ht="16.5" customHeight="1">
      <c r="A23" s="218">
        <v>21</v>
      </c>
      <c r="B23" s="243">
        <v>7</v>
      </c>
      <c r="C23" s="245" t="s">
        <v>97</v>
      </c>
      <c r="D23" s="247" t="s">
        <v>98</v>
      </c>
      <c r="E23" s="97">
        <v>45</v>
      </c>
      <c r="F23" s="98" t="s">
        <v>27</v>
      </c>
      <c r="G23" s="99">
        <v>15</v>
      </c>
      <c r="H23" s="99">
        <v>0</v>
      </c>
      <c r="I23" s="99">
        <v>0</v>
      </c>
      <c r="J23" s="99">
        <v>9</v>
      </c>
      <c r="K23" s="99">
        <v>12</v>
      </c>
      <c r="L23" s="99">
        <v>14</v>
      </c>
      <c r="M23" s="99">
        <v>13</v>
      </c>
      <c r="N23" s="99">
        <v>10</v>
      </c>
      <c r="O23" s="99">
        <v>10</v>
      </c>
      <c r="P23" s="99">
        <v>9</v>
      </c>
      <c r="Q23" s="99"/>
      <c r="R23" s="100"/>
      <c r="S23" s="101">
        <f t="shared" si="0"/>
        <v>92</v>
      </c>
      <c r="T23" s="21"/>
      <c r="U23" s="248">
        <v>11</v>
      </c>
      <c r="V23" s="27">
        <f t="shared" si="1"/>
        <v>15</v>
      </c>
      <c r="W23" s="28" t="s">
        <v>33</v>
      </c>
    </row>
    <row r="24" spans="1:23" s="1" customFormat="1" ht="16.5" customHeight="1">
      <c r="A24" s="220"/>
      <c r="B24" s="244"/>
      <c r="C24" s="246"/>
      <c r="D24" s="229"/>
      <c r="E24" s="97">
        <v>43</v>
      </c>
      <c r="F24" s="103" t="s">
        <v>28</v>
      </c>
      <c r="G24" s="74">
        <v>12</v>
      </c>
      <c r="H24" s="74">
        <v>11</v>
      </c>
      <c r="I24" s="74">
        <v>0</v>
      </c>
      <c r="J24" s="74">
        <v>9</v>
      </c>
      <c r="K24" s="74">
        <v>9</v>
      </c>
      <c r="L24" s="74">
        <v>15</v>
      </c>
      <c r="M24" s="74">
        <v>10</v>
      </c>
      <c r="N24" s="74">
        <v>9</v>
      </c>
      <c r="O24" s="74">
        <v>12</v>
      </c>
      <c r="P24" s="74">
        <v>10</v>
      </c>
      <c r="Q24" s="74"/>
      <c r="R24" s="104"/>
      <c r="S24" s="101">
        <f t="shared" si="0"/>
        <v>97</v>
      </c>
      <c r="T24" s="106">
        <f>IF(E23="",0,(SUM(S23+S24)))</f>
        <v>189</v>
      </c>
      <c r="U24" s="249"/>
      <c r="V24" s="31">
        <f t="shared" si="1"/>
        <v>23</v>
      </c>
      <c r="W24" s="29">
        <f>SUM(V23:V24)</f>
        <v>38</v>
      </c>
    </row>
    <row r="25" spans="1:23" s="1" customFormat="1" ht="16.5" customHeight="1">
      <c r="A25" s="218">
        <v>9</v>
      </c>
      <c r="B25" s="252">
        <v>12</v>
      </c>
      <c r="C25" s="245" t="s">
        <v>60</v>
      </c>
      <c r="D25" s="247" t="s">
        <v>93</v>
      </c>
      <c r="E25" s="97">
        <v>78</v>
      </c>
      <c r="F25" s="98" t="s">
        <v>27</v>
      </c>
      <c r="G25" s="99">
        <v>15</v>
      </c>
      <c r="H25" s="99">
        <v>9</v>
      </c>
      <c r="I25" s="99">
        <v>0</v>
      </c>
      <c r="J25" s="99">
        <v>9</v>
      </c>
      <c r="K25" s="99">
        <v>13</v>
      </c>
      <c r="L25" s="99">
        <v>14</v>
      </c>
      <c r="M25" s="99">
        <v>10</v>
      </c>
      <c r="N25" s="99">
        <v>10</v>
      </c>
      <c r="O25" s="99">
        <v>12</v>
      </c>
      <c r="P25" s="99">
        <v>8</v>
      </c>
      <c r="Q25" s="99"/>
      <c r="R25" s="100"/>
      <c r="S25" s="101">
        <f t="shared" si="0"/>
        <v>100</v>
      </c>
      <c r="T25" s="21"/>
      <c r="U25" s="248">
        <v>12</v>
      </c>
      <c r="V25" s="27">
        <f t="shared" si="1"/>
        <v>24</v>
      </c>
      <c r="W25" s="28" t="s">
        <v>33</v>
      </c>
    </row>
    <row r="26" spans="1:23" s="1" customFormat="1" ht="16.5" customHeight="1">
      <c r="A26" s="220"/>
      <c r="B26" s="253"/>
      <c r="C26" s="246"/>
      <c r="D26" s="229"/>
      <c r="E26" s="97">
        <v>79</v>
      </c>
      <c r="F26" s="103" t="s">
        <v>28</v>
      </c>
      <c r="G26" s="74">
        <v>15</v>
      </c>
      <c r="H26" s="74">
        <v>0</v>
      </c>
      <c r="I26" s="74">
        <v>0</v>
      </c>
      <c r="J26" s="74">
        <v>9</v>
      </c>
      <c r="K26" s="74">
        <v>13</v>
      </c>
      <c r="L26" s="74">
        <v>15</v>
      </c>
      <c r="M26" s="74">
        <v>10</v>
      </c>
      <c r="N26" s="74">
        <v>9</v>
      </c>
      <c r="O26" s="74">
        <v>9</v>
      </c>
      <c r="P26" s="74">
        <v>8</v>
      </c>
      <c r="Q26" s="74"/>
      <c r="R26" s="104"/>
      <c r="S26" s="101">
        <f t="shared" si="0"/>
        <v>88</v>
      </c>
      <c r="T26" s="108">
        <f>IF(E25="",0,(SUM(S25+S26)))</f>
        <v>188</v>
      </c>
      <c r="U26" s="249"/>
      <c r="V26" s="31">
        <f t="shared" si="1"/>
        <v>15</v>
      </c>
      <c r="W26" s="29">
        <f>SUM(V25:V26)</f>
        <v>39</v>
      </c>
    </row>
    <row r="27" spans="1:23" s="1" customFormat="1" ht="19.5" customHeight="1">
      <c r="A27" s="218">
        <v>17</v>
      </c>
      <c r="B27" s="252">
        <v>9</v>
      </c>
      <c r="C27" s="245" t="s">
        <v>78</v>
      </c>
      <c r="D27" s="247" t="s">
        <v>134</v>
      </c>
      <c r="E27" s="97">
        <v>88</v>
      </c>
      <c r="F27" s="98" t="s">
        <v>27</v>
      </c>
      <c r="G27" s="99">
        <v>15</v>
      </c>
      <c r="H27" s="99">
        <v>10</v>
      </c>
      <c r="I27" s="99">
        <v>7</v>
      </c>
      <c r="J27" s="99">
        <v>9</v>
      </c>
      <c r="K27" s="99">
        <v>0</v>
      </c>
      <c r="L27" s="99">
        <v>15</v>
      </c>
      <c r="M27" s="99">
        <v>10</v>
      </c>
      <c r="N27" s="99">
        <v>9</v>
      </c>
      <c r="O27" s="99">
        <v>10</v>
      </c>
      <c r="P27" s="99">
        <v>6</v>
      </c>
      <c r="Q27" s="99"/>
      <c r="R27" s="100"/>
      <c r="S27" s="101">
        <f t="shared" si="0"/>
        <v>91</v>
      </c>
      <c r="T27" s="21"/>
      <c r="U27" s="248">
        <v>13</v>
      </c>
      <c r="V27" s="27">
        <f t="shared" si="1"/>
        <v>32</v>
      </c>
      <c r="W27" s="28" t="s">
        <v>33</v>
      </c>
    </row>
    <row r="28" spans="1:23" s="1" customFormat="1" ht="16.5" customHeight="1">
      <c r="A28" s="220"/>
      <c r="B28" s="253"/>
      <c r="C28" s="246"/>
      <c r="D28" s="229"/>
      <c r="E28" s="97">
        <v>22</v>
      </c>
      <c r="F28" s="103" t="s">
        <v>28</v>
      </c>
      <c r="G28" s="74">
        <v>16</v>
      </c>
      <c r="H28" s="74">
        <v>9</v>
      </c>
      <c r="I28" s="74">
        <v>9</v>
      </c>
      <c r="J28" s="74">
        <v>9</v>
      </c>
      <c r="K28" s="74">
        <v>0</v>
      </c>
      <c r="L28" s="74">
        <v>14</v>
      </c>
      <c r="M28" s="74">
        <v>9</v>
      </c>
      <c r="N28" s="74">
        <v>9</v>
      </c>
      <c r="O28" s="74">
        <v>13</v>
      </c>
      <c r="P28" s="74">
        <v>8</v>
      </c>
      <c r="Q28" s="74"/>
      <c r="R28" s="104"/>
      <c r="S28" s="101">
        <f t="shared" si="0"/>
        <v>96</v>
      </c>
      <c r="T28" s="108">
        <f>IF(E27="",0,(SUM(S27+S28)))</f>
        <v>187</v>
      </c>
      <c r="U28" s="249"/>
      <c r="V28" s="31">
        <f t="shared" si="1"/>
        <v>34</v>
      </c>
      <c r="W28" s="29">
        <f>SUM(V27:V28)</f>
        <v>66</v>
      </c>
    </row>
    <row r="29" spans="1:23" s="1" customFormat="1" ht="16.5" customHeight="1">
      <c r="A29" s="218">
        <v>24</v>
      </c>
      <c r="B29" s="243">
        <v>6</v>
      </c>
      <c r="C29" s="245" t="s">
        <v>97</v>
      </c>
      <c r="D29" s="247" t="s">
        <v>98</v>
      </c>
      <c r="E29" s="97">
        <v>42</v>
      </c>
      <c r="F29" s="98" t="s">
        <v>27</v>
      </c>
      <c r="G29" s="99">
        <v>14</v>
      </c>
      <c r="H29" s="99">
        <v>0</v>
      </c>
      <c r="I29" s="99">
        <v>6</v>
      </c>
      <c r="J29" s="99">
        <v>9</v>
      </c>
      <c r="K29" s="99">
        <v>12</v>
      </c>
      <c r="L29" s="99">
        <v>15</v>
      </c>
      <c r="M29" s="99">
        <v>11</v>
      </c>
      <c r="N29" s="99">
        <v>10</v>
      </c>
      <c r="O29" s="99">
        <v>10</v>
      </c>
      <c r="P29" s="99">
        <v>6</v>
      </c>
      <c r="Q29" s="99"/>
      <c r="R29" s="100"/>
      <c r="S29" s="101">
        <f t="shared" si="0"/>
        <v>93</v>
      </c>
      <c r="T29" s="107"/>
      <c r="U29" s="248">
        <v>14</v>
      </c>
      <c r="V29" s="27">
        <f t="shared" si="1"/>
        <v>20</v>
      </c>
      <c r="W29" s="28" t="s">
        <v>33</v>
      </c>
    </row>
    <row r="30" spans="1:23" s="1" customFormat="1" ht="16.5" customHeight="1">
      <c r="A30" s="220"/>
      <c r="B30" s="244"/>
      <c r="C30" s="246"/>
      <c r="D30" s="229"/>
      <c r="E30" s="97">
        <v>82</v>
      </c>
      <c r="F30" s="103" t="s">
        <v>28</v>
      </c>
      <c r="G30" s="74">
        <v>15</v>
      </c>
      <c r="H30" s="74">
        <v>0</v>
      </c>
      <c r="I30" s="74">
        <v>6</v>
      </c>
      <c r="J30" s="74">
        <v>9</v>
      </c>
      <c r="K30" s="74">
        <v>12</v>
      </c>
      <c r="L30" s="74">
        <v>14</v>
      </c>
      <c r="M30" s="74">
        <v>10</v>
      </c>
      <c r="N30" s="74">
        <v>11</v>
      </c>
      <c r="O30" s="74">
        <v>10</v>
      </c>
      <c r="P30" s="74">
        <v>6</v>
      </c>
      <c r="Q30" s="74"/>
      <c r="R30" s="104"/>
      <c r="S30" s="101">
        <f t="shared" si="0"/>
        <v>93</v>
      </c>
      <c r="T30" s="106">
        <f>IF(E29="",0,(SUM(S29+S30+T29)))</f>
        <v>186</v>
      </c>
      <c r="U30" s="249"/>
      <c r="V30" s="31">
        <f t="shared" si="1"/>
        <v>21</v>
      </c>
      <c r="W30" s="29">
        <f>SUM(V29:V30)</f>
        <v>41</v>
      </c>
    </row>
    <row r="31" spans="1:23" s="1" customFormat="1" ht="16.5" customHeight="1">
      <c r="A31" s="218">
        <v>14</v>
      </c>
      <c r="B31" s="243">
        <v>28</v>
      </c>
      <c r="C31" s="245" t="s">
        <v>83</v>
      </c>
      <c r="D31" s="247" t="s">
        <v>92</v>
      </c>
      <c r="E31" s="97">
        <v>17</v>
      </c>
      <c r="F31" s="98" t="s">
        <v>27</v>
      </c>
      <c r="G31" s="99">
        <v>13</v>
      </c>
      <c r="H31" s="99">
        <v>9</v>
      </c>
      <c r="I31" s="99">
        <v>6</v>
      </c>
      <c r="J31" s="99">
        <v>10</v>
      </c>
      <c r="K31" s="99">
        <v>0</v>
      </c>
      <c r="L31" s="99">
        <v>15</v>
      </c>
      <c r="M31" s="99">
        <v>9</v>
      </c>
      <c r="N31" s="99">
        <v>9</v>
      </c>
      <c r="O31" s="99">
        <v>9</v>
      </c>
      <c r="P31" s="99">
        <v>11</v>
      </c>
      <c r="Q31" s="99"/>
      <c r="R31" s="100"/>
      <c r="S31" s="101">
        <f t="shared" si="0"/>
        <v>91</v>
      </c>
      <c r="T31" s="21"/>
      <c r="U31" s="248">
        <v>15</v>
      </c>
      <c r="V31" s="27">
        <f t="shared" si="1"/>
        <v>28</v>
      </c>
      <c r="W31" s="28" t="s">
        <v>33</v>
      </c>
    </row>
    <row r="32" spans="1:23" s="1" customFormat="1" ht="16.5" customHeight="1">
      <c r="A32" s="220"/>
      <c r="B32" s="244"/>
      <c r="C32" s="246"/>
      <c r="D32" s="229"/>
      <c r="E32" s="97">
        <v>15</v>
      </c>
      <c r="F32" s="103" t="s">
        <v>28</v>
      </c>
      <c r="G32" s="74">
        <v>14</v>
      </c>
      <c r="H32" s="74">
        <v>0</v>
      </c>
      <c r="I32" s="74">
        <v>6</v>
      </c>
      <c r="J32" s="74">
        <v>9</v>
      </c>
      <c r="K32" s="74">
        <v>10</v>
      </c>
      <c r="L32" s="74">
        <v>14</v>
      </c>
      <c r="M32" s="74">
        <v>9</v>
      </c>
      <c r="N32" s="74">
        <v>10</v>
      </c>
      <c r="O32" s="74">
        <v>9</v>
      </c>
      <c r="P32" s="74">
        <v>9</v>
      </c>
      <c r="Q32" s="74"/>
      <c r="R32" s="104"/>
      <c r="S32" s="101">
        <f t="shared" si="0"/>
        <v>90</v>
      </c>
      <c r="T32" s="106">
        <f>IF(E31="",0,(SUM(S31+S32)))</f>
        <v>181</v>
      </c>
      <c r="U32" s="249"/>
      <c r="V32" s="31">
        <f t="shared" si="1"/>
        <v>20</v>
      </c>
      <c r="W32" s="29">
        <f>SUM(V31:V32)</f>
        <v>48</v>
      </c>
    </row>
    <row r="33" spans="1:23" s="1" customFormat="1" ht="16.5" customHeight="1">
      <c r="A33" s="218">
        <v>23</v>
      </c>
      <c r="B33" s="252">
        <v>5</v>
      </c>
      <c r="C33" s="245" t="s">
        <v>97</v>
      </c>
      <c r="D33" s="247" t="s">
        <v>98</v>
      </c>
      <c r="E33" s="97">
        <v>54</v>
      </c>
      <c r="F33" s="98" t="s">
        <v>27</v>
      </c>
      <c r="G33" s="99">
        <v>14</v>
      </c>
      <c r="H33" s="99">
        <v>0</v>
      </c>
      <c r="I33" s="99">
        <v>6</v>
      </c>
      <c r="J33" s="99">
        <v>10</v>
      </c>
      <c r="K33" s="99">
        <v>13</v>
      </c>
      <c r="L33" s="99">
        <v>14</v>
      </c>
      <c r="M33" s="99">
        <v>10</v>
      </c>
      <c r="N33" s="99">
        <v>10</v>
      </c>
      <c r="O33" s="99">
        <v>9</v>
      </c>
      <c r="P33" s="99">
        <v>6</v>
      </c>
      <c r="Q33" s="99"/>
      <c r="R33" s="100"/>
      <c r="S33" s="101">
        <f t="shared" si="0"/>
        <v>92</v>
      </c>
      <c r="T33" s="21"/>
      <c r="U33" s="248">
        <v>16</v>
      </c>
      <c r="V33" s="27">
        <f t="shared" si="1"/>
        <v>20</v>
      </c>
      <c r="W33" s="28" t="s">
        <v>33</v>
      </c>
    </row>
    <row r="34" spans="1:23" s="1" customFormat="1" ht="16.5" customHeight="1">
      <c r="A34" s="220"/>
      <c r="B34" s="253"/>
      <c r="C34" s="246"/>
      <c r="D34" s="229"/>
      <c r="E34" s="97">
        <v>53</v>
      </c>
      <c r="F34" s="103" t="s">
        <v>28</v>
      </c>
      <c r="G34" s="74">
        <v>16</v>
      </c>
      <c r="H34" s="74">
        <v>0</v>
      </c>
      <c r="I34" s="74">
        <v>6</v>
      </c>
      <c r="J34" s="74">
        <v>9</v>
      </c>
      <c r="K34" s="74">
        <v>0</v>
      </c>
      <c r="L34" s="74">
        <v>12</v>
      </c>
      <c r="M34" s="74">
        <v>9</v>
      </c>
      <c r="N34" s="74">
        <v>9</v>
      </c>
      <c r="O34" s="74">
        <v>11</v>
      </c>
      <c r="P34" s="74">
        <v>6</v>
      </c>
      <c r="Q34" s="74"/>
      <c r="R34" s="104"/>
      <c r="S34" s="101">
        <f t="shared" si="0"/>
        <v>78</v>
      </c>
      <c r="T34" s="106">
        <f>IF(E33="",0,(SUM(S33+S34+T33)))</f>
        <v>170</v>
      </c>
      <c r="U34" s="249"/>
      <c r="V34" s="31">
        <f t="shared" si="1"/>
        <v>22</v>
      </c>
      <c r="W34" s="29">
        <f>SUM(V33:V34)</f>
        <v>42</v>
      </c>
    </row>
    <row r="35" spans="1:23" s="1" customFormat="1" ht="16.5" customHeight="1">
      <c r="A35" s="218">
        <v>22</v>
      </c>
      <c r="B35" s="243">
        <v>8</v>
      </c>
      <c r="C35" s="245" t="s">
        <v>97</v>
      </c>
      <c r="D35" s="247" t="s">
        <v>98</v>
      </c>
      <c r="E35" s="97">
        <v>36</v>
      </c>
      <c r="F35" s="98" t="s">
        <v>27</v>
      </c>
      <c r="G35" s="99">
        <v>15</v>
      </c>
      <c r="H35" s="99">
        <v>0</v>
      </c>
      <c r="I35" s="99">
        <v>0</v>
      </c>
      <c r="J35" s="99">
        <v>10</v>
      </c>
      <c r="K35" s="99">
        <v>0</v>
      </c>
      <c r="L35" s="99">
        <v>13</v>
      </c>
      <c r="M35" s="99">
        <v>9</v>
      </c>
      <c r="N35" s="99">
        <v>9</v>
      </c>
      <c r="O35" s="99">
        <v>12</v>
      </c>
      <c r="P35" s="99">
        <v>8</v>
      </c>
      <c r="Q35" s="99"/>
      <c r="R35" s="100"/>
      <c r="S35" s="101">
        <f aca="true" t="shared" si="2" ref="S35:S56">SUM(G35:Q35)-R35</f>
        <v>76</v>
      </c>
      <c r="T35" s="21"/>
      <c r="U35" s="248">
        <v>17</v>
      </c>
      <c r="V35" s="27">
        <f t="shared" si="1"/>
        <v>15</v>
      </c>
      <c r="W35" s="28" t="s">
        <v>33</v>
      </c>
    </row>
    <row r="36" spans="1:23" s="1" customFormat="1" ht="16.5" customHeight="1">
      <c r="A36" s="220"/>
      <c r="B36" s="244"/>
      <c r="C36" s="246"/>
      <c r="D36" s="229"/>
      <c r="E36" s="97">
        <v>44</v>
      </c>
      <c r="F36" s="103" t="s">
        <v>28</v>
      </c>
      <c r="G36" s="74">
        <v>16</v>
      </c>
      <c r="H36" s="74">
        <v>0</v>
      </c>
      <c r="I36" s="74">
        <v>6</v>
      </c>
      <c r="J36" s="74">
        <v>9</v>
      </c>
      <c r="K36" s="74">
        <v>0</v>
      </c>
      <c r="L36" s="74">
        <v>15</v>
      </c>
      <c r="M36" s="74">
        <v>13</v>
      </c>
      <c r="N36" s="74">
        <v>10</v>
      </c>
      <c r="O36" s="74">
        <v>12</v>
      </c>
      <c r="P36" s="74">
        <v>7</v>
      </c>
      <c r="Q36" s="74"/>
      <c r="R36" s="104"/>
      <c r="S36" s="101">
        <f t="shared" si="2"/>
        <v>88</v>
      </c>
      <c r="T36" s="106">
        <f>IF(E35="",0,(SUM(S35+S36)))</f>
        <v>164</v>
      </c>
      <c r="U36" s="249"/>
      <c r="V36" s="31">
        <f t="shared" si="1"/>
        <v>22</v>
      </c>
      <c r="W36" s="29">
        <f>SUM(V35:V36)</f>
        <v>37</v>
      </c>
    </row>
    <row r="37" spans="1:23" s="1" customFormat="1" ht="16.5" customHeight="1">
      <c r="A37" s="218">
        <v>2</v>
      </c>
      <c r="B37" s="243">
        <v>4</v>
      </c>
      <c r="C37" s="245" t="s">
        <v>51</v>
      </c>
      <c r="D37" s="247" t="s">
        <v>129</v>
      </c>
      <c r="E37" s="97">
        <v>118</v>
      </c>
      <c r="F37" s="98" t="s">
        <v>27</v>
      </c>
      <c r="G37" s="99">
        <v>0</v>
      </c>
      <c r="H37" s="99">
        <v>11</v>
      </c>
      <c r="I37" s="99">
        <v>6</v>
      </c>
      <c r="J37" s="99">
        <v>9</v>
      </c>
      <c r="K37" s="99">
        <v>0</v>
      </c>
      <c r="L37" s="99">
        <v>15</v>
      </c>
      <c r="M37" s="99">
        <v>9</v>
      </c>
      <c r="N37" s="99">
        <v>10</v>
      </c>
      <c r="O37" s="99">
        <v>11</v>
      </c>
      <c r="P37" s="99">
        <v>8</v>
      </c>
      <c r="Q37" s="99"/>
      <c r="R37" s="100"/>
      <c r="S37" s="101">
        <f t="shared" si="2"/>
        <v>79</v>
      </c>
      <c r="T37" s="102"/>
      <c r="U37" s="248">
        <v>18</v>
      </c>
      <c r="V37" s="27">
        <f t="shared" si="1"/>
        <v>17</v>
      </c>
      <c r="W37" s="28" t="s">
        <v>33</v>
      </c>
    </row>
    <row r="38" spans="1:23" s="1" customFormat="1" ht="16.5" customHeight="1">
      <c r="A38" s="220"/>
      <c r="B38" s="244"/>
      <c r="C38" s="246"/>
      <c r="D38" s="229"/>
      <c r="E38" s="97">
        <v>119</v>
      </c>
      <c r="F38" s="103" t="s">
        <v>28</v>
      </c>
      <c r="G38" s="74">
        <v>12</v>
      </c>
      <c r="H38" s="74">
        <v>9</v>
      </c>
      <c r="I38" s="74">
        <v>0</v>
      </c>
      <c r="J38" s="74">
        <v>9</v>
      </c>
      <c r="K38" s="74">
        <v>0</v>
      </c>
      <c r="L38" s="74">
        <v>15</v>
      </c>
      <c r="M38" s="74">
        <v>9</v>
      </c>
      <c r="N38" s="74">
        <v>11</v>
      </c>
      <c r="O38" s="74">
        <v>10</v>
      </c>
      <c r="P38" s="74">
        <v>7</v>
      </c>
      <c r="Q38" s="74"/>
      <c r="R38" s="104"/>
      <c r="S38" s="101">
        <f t="shared" si="2"/>
        <v>82</v>
      </c>
      <c r="T38" s="106">
        <f>IF(E37="",0,(SUM(S37+S38+T37)))</f>
        <v>161</v>
      </c>
      <c r="U38" s="249"/>
      <c r="V38" s="31">
        <f t="shared" si="1"/>
        <v>21</v>
      </c>
      <c r="W38" s="29">
        <f>SUM(V37:V38)</f>
        <v>38</v>
      </c>
    </row>
    <row r="39" spans="1:23" s="1" customFormat="1" ht="16.5" customHeight="1">
      <c r="A39" s="218">
        <v>1</v>
      </c>
      <c r="B39" s="252">
        <v>3</v>
      </c>
      <c r="C39" s="245" t="s">
        <v>51</v>
      </c>
      <c r="D39" s="247" t="s">
        <v>129</v>
      </c>
      <c r="E39" s="97">
        <v>34</v>
      </c>
      <c r="F39" s="98" t="s">
        <v>27</v>
      </c>
      <c r="G39" s="99">
        <v>0</v>
      </c>
      <c r="H39" s="99">
        <v>9</v>
      </c>
      <c r="I39" s="99">
        <v>6</v>
      </c>
      <c r="J39" s="99">
        <v>9</v>
      </c>
      <c r="K39" s="99">
        <v>0</v>
      </c>
      <c r="L39" s="99">
        <v>15</v>
      </c>
      <c r="M39" s="99">
        <v>11</v>
      </c>
      <c r="N39" s="99">
        <v>10</v>
      </c>
      <c r="O39" s="99">
        <v>9</v>
      </c>
      <c r="P39" s="99">
        <v>9</v>
      </c>
      <c r="Q39" s="99"/>
      <c r="R39" s="100"/>
      <c r="S39" s="101">
        <f t="shared" si="2"/>
        <v>78</v>
      </c>
      <c r="T39" s="102"/>
      <c r="U39" s="248">
        <v>19</v>
      </c>
      <c r="V39" s="27">
        <f t="shared" si="1"/>
        <v>15</v>
      </c>
      <c r="W39" s="28" t="s">
        <v>33</v>
      </c>
    </row>
    <row r="40" spans="1:23" s="1" customFormat="1" ht="16.5" customHeight="1">
      <c r="A40" s="220"/>
      <c r="B40" s="253"/>
      <c r="C40" s="246"/>
      <c r="D40" s="229"/>
      <c r="E40" s="97">
        <v>35</v>
      </c>
      <c r="F40" s="103" t="s">
        <v>28</v>
      </c>
      <c r="G40" s="74">
        <v>0</v>
      </c>
      <c r="H40" s="74">
        <v>10</v>
      </c>
      <c r="I40" s="74">
        <v>0</v>
      </c>
      <c r="J40" s="74">
        <v>8</v>
      </c>
      <c r="K40" s="74">
        <v>12</v>
      </c>
      <c r="L40" s="74">
        <v>14</v>
      </c>
      <c r="M40" s="74">
        <v>10</v>
      </c>
      <c r="N40" s="74">
        <v>9</v>
      </c>
      <c r="O40" s="74">
        <v>11</v>
      </c>
      <c r="P40" s="74">
        <v>9</v>
      </c>
      <c r="Q40" s="74"/>
      <c r="R40" s="104"/>
      <c r="S40" s="101">
        <f t="shared" si="2"/>
        <v>83</v>
      </c>
      <c r="T40" s="106">
        <f>IF(E39="",0,(SUM(S39+S40+T39)))</f>
        <v>161</v>
      </c>
      <c r="U40" s="249"/>
      <c r="V40" s="31">
        <f aca="true" t="shared" si="3" ref="V40:V54">SUM(G40:I40)</f>
        <v>10</v>
      </c>
      <c r="W40" s="29">
        <f>SUM(V39:V40)</f>
        <v>25</v>
      </c>
    </row>
    <row r="41" spans="1:23" s="1" customFormat="1" ht="16.5" customHeight="1">
      <c r="A41" s="218">
        <v>19</v>
      </c>
      <c r="B41" s="252">
        <v>13</v>
      </c>
      <c r="C41" s="245" t="s">
        <v>179</v>
      </c>
      <c r="D41" s="247" t="s">
        <v>180</v>
      </c>
      <c r="E41" s="97">
        <v>30</v>
      </c>
      <c r="F41" s="98" t="s">
        <v>27</v>
      </c>
      <c r="G41" s="99">
        <v>12</v>
      </c>
      <c r="H41" s="99">
        <v>0</v>
      </c>
      <c r="I41" s="99">
        <v>7</v>
      </c>
      <c r="J41" s="99">
        <v>8</v>
      </c>
      <c r="K41" s="99">
        <v>11</v>
      </c>
      <c r="L41" s="99">
        <v>12</v>
      </c>
      <c r="M41" s="99">
        <v>11</v>
      </c>
      <c r="N41" s="99">
        <v>9</v>
      </c>
      <c r="O41" s="99">
        <v>8</v>
      </c>
      <c r="P41" s="99">
        <v>6</v>
      </c>
      <c r="Q41" s="99"/>
      <c r="R41" s="100">
        <v>1</v>
      </c>
      <c r="S41" s="101">
        <f t="shared" si="2"/>
        <v>83</v>
      </c>
      <c r="T41" s="21"/>
      <c r="U41" s="248">
        <v>20</v>
      </c>
      <c r="V41" s="27">
        <f>SUM(G41:I41)</f>
        <v>19</v>
      </c>
      <c r="W41" s="28" t="s">
        <v>33</v>
      </c>
    </row>
    <row r="42" spans="1:23" s="1" customFormat="1" ht="16.5" customHeight="1">
      <c r="A42" s="220"/>
      <c r="B42" s="253"/>
      <c r="C42" s="246"/>
      <c r="D42" s="229"/>
      <c r="E42" s="97">
        <v>8</v>
      </c>
      <c r="F42" s="103" t="s">
        <v>28</v>
      </c>
      <c r="G42" s="74">
        <v>0</v>
      </c>
      <c r="H42" s="74">
        <v>0</v>
      </c>
      <c r="I42" s="74">
        <v>7</v>
      </c>
      <c r="J42" s="74">
        <v>9</v>
      </c>
      <c r="K42" s="74">
        <v>12</v>
      </c>
      <c r="L42" s="74">
        <v>13</v>
      </c>
      <c r="M42" s="74">
        <v>10</v>
      </c>
      <c r="N42" s="74">
        <v>9</v>
      </c>
      <c r="O42" s="74">
        <v>9</v>
      </c>
      <c r="P42" s="74">
        <v>7</v>
      </c>
      <c r="Q42" s="74"/>
      <c r="R42" s="104"/>
      <c r="S42" s="101">
        <f t="shared" si="2"/>
        <v>76</v>
      </c>
      <c r="T42" s="108">
        <f>IF(E41="",0,(SUM(S41+S42)))</f>
        <v>159</v>
      </c>
      <c r="U42" s="249"/>
      <c r="V42" s="31">
        <f t="shared" si="3"/>
        <v>7</v>
      </c>
      <c r="W42" s="29">
        <f>SUM(V41:V42)</f>
        <v>26</v>
      </c>
    </row>
    <row r="43" spans="1:23" s="1" customFormat="1" ht="16.5" customHeight="1">
      <c r="A43" s="218">
        <v>11</v>
      </c>
      <c r="B43" s="243">
        <v>15</v>
      </c>
      <c r="C43" s="245" t="s">
        <v>56</v>
      </c>
      <c r="D43" s="247" t="s">
        <v>102</v>
      </c>
      <c r="E43" s="97">
        <v>38</v>
      </c>
      <c r="F43" s="98" t="s">
        <v>27</v>
      </c>
      <c r="G43" s="99">
        <v>13</v>
      </c>
      <c r="H43" s="99">
        <v>10</v>
      </c>
      <c r="I43" s="99">
        <v>0</v>
      </c>
      <c r="J43" s="99">
        <v>9</v>
      </c>
      <c r="K43" s="99">
        <v>0</v>
      </c>
      <c r="L43" s="99">
        <v>14</v>
      </c>
      <c r="M43" s="99">
        <v>10</v>
      </c>
      <c r="N43" s="99">
        <v>9</v>
      </c>
      <c r="O43" s="99">
        <v>9</v>
      </c>
      <c r="P43" s="99">
        <v>8</v>
      </c>
      <c r="Q43" s="99"/>
      <c r="R43" s="100"/>
      <c r="S43" s="101">
        <f t="shared" si="2"/>
        <v>82</v>
      </c>
      <c r="T43" s="21"/>
      <c r="U43" s="248">
        <v>21</v>
      </c>
      <c r="V43" s="27">
        <f aca="true" t="shared" si="4" ref="V43:V53">SUM(G43:I43)</f>
        <v>23</v>
      </c>
      <c r="W43" s="28" t="s">
        <v>33</v>
      </c>
    </row>
    <row r="44" spans="1:23" s="1" customFormat="1" ht="16.5" customHeight="1">
      <c r="A44" s="220"/>
      <c r="B44" s="244"/>
      <c r="C44" s="246"/>
      <c r="D44" s="229"/>
      <c r="E44" s="97">
        <v>104</v>
      </c>
      <c r="F44" s="103" t="s">
        <v>28</v>
      </c>
      <c r="G44" s="74">
        <v>12</v>
      </c>
      <c r="H44" s="74">
        <v>0</v>
      </c>
      <c r="I44" s="74">
        <v>0</v>
      </c>
      <c r="J44" s="74">
        <v>10</v>
      </c>
      <c r="K44" s="74">
        <v>0</v>
      </c>
      <c r="L44" s="74">
        <v>15</v>
      </c>
      <c r="M44" s="74">
        <v>9</v>
      </c>
      <c r="N44" s="74">
        <v>9</v>
      </c>
      <c r="O44" s="74">
        <v>10</v>
      </c>
      <c r="P44" s="74">
        <v>8</v>
      </c>
      <c r="Q44" s="74"/>
      <c r="R44" s="104"/>
      <c r="S44" s="101">
        <f t="shared" si="2"/>
        <v>73</v>
      </c>
      <c r="T44" s="106">
        <f>IF(E43="",0,(SUM(S43+S44)))</f>
        <v>155</v>
      </c>
      <c r="U44" s="249"/>
      <c r="V44" s="31">
        <f t="shared" si="4"/>
        <v>12</v>
      </c>
      <c r="W44" s="29">
        <f>SUM(V43:V44)</f>
        <v>35</v>
      </c>
    </row>
    <row r="45" spans="1:23" s="1" customFormat="1" ht="16.5" customHeight="1">
      <c r="A45" s="218">
        <v>25</v>
      </c>
      <c r="B45" s="252">
        <v>25</v>
      </c>
      <c r="C45" s="245" t="s">
        <v>100</v>
      </c>
      <c r="D45" s="247" t="s">
        <v>101</v>
      </c>
      <c r="E45" s="97">
        <v>125</v>
      </c>
      <c r="F45" s="98" t="s">
        <v>27</v>
      </c>
      <c r="G45" s="99">
        <v>12</v>
      </c>
      <c r="H45" s="99">
        <v>0</v>
      </c>
      <c r="I45" s="99">
        <v>0</v>
      </c>
      <c r="J45" s="99">
        <v>10</v>
      </c>
      <c r="K45" s="99">
        <v>0</v>
      </c>
      <c r="L45" s="99">
        <v>14</v>
      </c>
      <c r="M45" s="99">
        <v>8</v>
      </c>
      <c r="N45" s="99">
        <v>9</v>
      </c>
      <c r="O45" s="99">
        <v>12</v>
      </c>
      <c r="P45" s="99">
        <v>7</v>
      </c>
      <c r="Q45" s="99"/>
      <c r="R45" s="100"/>
      <c r="S45" s="105">
        <f t="shared" si="2"/>
        <v>72</v>
      </c>
      <c r="T45" s="21"/>
      <c r="U45" s="248">
        <v>22</v>
      </c>
      <c r="V45" s="27">
        <f t="shared" si="4"/>
        <v>12</v>
      </c>
      <c r="W45" s="28" t="s">
        <v>33</v>
      </c>
    </row>
    <row r="46" spans="1:23" s="1" customFormat="1" ht="16.5" customHeight="1">
      <c r="A46" s="220"/>
      <c r="B46" s="253"/>
      <c r="C46" s="246"/>
      <c r="D46" s="229"/>
      <c r="E46" s="97">
        <v>22</v>
      </c>
      <c r="F46" s="103" t="s">
        <v>28</v>
      </c>
      <c r="G46" s="74">
        <v>14</v>
      </c>
      <c r="H46" s="74">
        <v>0</v>
      </c>
      <c r="I46" s="74">
        <v>6</v>
      </c>
      <c r="J46" s="74">
        <v>9</v>
      </c>
      <c r="K46" s="74">
        <v>0</v>
      </c>
      <c r="L46" s="74">
        <v>13</v>
      </c>
      <c r="M46" s="74">
        <v>7</v>
      </c>
      <c r="N46" s="74">
        <v>10</v>
      </c>
      <c r="O46" s="74">
        <v>9</v>
      </c>
      <c r="P46" s="74">
        <v>12</v>
      </c>
      <c r="Q46" s="74"/>
      <c r="R46" s="104"/>
      <c r="S46" s="105">
        <f t="shared" si="2"/>
        <v>80</v>
      </c>
      <c r="T46" s="108">
        <f>IF(E45="",0,(SUM(S45+S46)))</f>
        <v>152</v>
      </c>
      <c r="U46" s="249"/>
      <c r="V46" s="31">
        <f t="shared" si="4"/>
        <v>20</v>
      </c>
      <c r="W46" s="29">
        <f>SUM(V45:V46)</f>
        <v>32</v>
      </c>
    </row>
    <row r="47" spans="1:23" s="1" customFormat="1" ht="16.5" customHeight="1">
      <c r="A47" s="218">
        <v>26</v>
      </c>
      <c r="B47" s="252">
        <v>26</v>
      </c>
      <c r="C47" s="245" t="s">
        <v>100</v>
      </c>
      <c r="D47" s="247" t="s">
        <v>101</v>
      </c>
      <c r="E47" s="97">
        <v>87</v>
      </c>
      <c r="F47" s="98" t="s">
        <v>27</v>
      </c>
      <c r="G47" s="99">
        <v>0</v>
      </c>
      <c r="H47" s="99">
        <v>9</v>
      </c>
      <c r="I47" s="99">
        <v>0</v>
      </c>
      <c r="J47" s="99">
        <v>9</v>
      </c>
      <c r="K47" s="99">
        <v>11</v>
      </c>
      <c r="L47" s="99">
        <v>12</v>
      </c>
      <c r="M47" s="99">
        <v>6</v>
      </c>
      <c r="N47" s="99">
        <v>9</v>
      </c>
      <c r="O47" s="99">
        <v>10</v>
      </c>
      <c r="P47" s="99">
        <v>6</v>
      </c>
      <c r="Q47" s="99"/>
      <c r="R47" s="100"/>
      <c r="S47" s="101">
        <f t="shared" si="2"/>
        <v>72</v>
      </c>
      <c r="T47" s="21"/>
      <c r="U47" s="248">
        <v>23</v>
      </c>
      <c r="V47" s="27">
        <f t="shared" si="4"/>
        <v>9</v>
      </c>
      <c r="W47" s="28" t="s">
        <v>33</v>
      </c>
    </row>
    <row r="48" spans="1:23" s="1" customFormat="1" ht="16.5" customHeight="1">
      <c r="A48" s="220"/>
      <c r="B48" s="253"/>
      <c r="C48" s="246"/>
      <c r="D48" s="229"/>
      <c r="E48" s="97">
        <v>8</v>
      </c>
      <c r="F48" s="103" t="s">
        <v>28</v>
      </c>
      <c r="G48" s="74">
        <v>17</v>
      </c>
      <c r="H48" s="74">
        <v>0</v>
      </c>
      <c r="I48" s="74">
        <v>0</v>
      </c>
      <c r="J48" s="74">
        <v>10</v>
      </c>
      <c r="K48" s="74">
        <v>0</v>
      </c>
      <c r="L48" s="74">
        <v>14</v>
      </c>
      <c r="M48" s="74">
        <v>8</v>
      </c>
      <c r="N48" s="74">
        <v>9</v>
      </c>
      <c r="O48" s="74">
        <v>12</v>
      </c>
      <c r="P48" s="74">
        <v>8</v>
      </c>
      <c r="Q48" s="74"/>
      <c r="R48" s="104"/>
      <c r="S48" s="105">
        <f t="shared" si="2"/>
        <v>78</v>
      </c>
      <c r="T48" s="108">
        <f>IF(E47="",0,(SUM(S47+S48)))</f>
        <v>150</v>
      </c>
      <c r="U48" s="249"/>
      <c r="V48" s="31">
        <f t="shared" si="4"/>
        <v>17</v>
      </c>
      <c r="W48" s="29">
        <f>SUM(V47:V48)</f>
        <v>26</v>
      </c>
    </row>
    <row r="49" spans="1:23" s="1" customFormat="1" ht="16.5" customHeight="1">
      <c r="A49" s="218">
        <v>12</v>
      </c>
      <c r="B49" s="243">
        <v>16</v>
      </c>
      <c r="C49" s="245" t="s">
        <v>56</v>
      </c>
      <c r="D49" s="247" t="s">
        <v>102</v>
      </c>
      <c r="E49" s="97">
        <v>21</v>
      </c>
      <c r="F49" s="98" t="s">
        <v>27</v>
      </c>
      <c r="G49" s="99">
        <v>0</v>
      </c>
      <c r="H49" s="99">
        <v>12</v>
      </c>
      <c r="I49" s="99">
        <v>6</v>
      </c>
      <c r="J49" s="99">
        <v>9</v>
      </c>
      <c r="K49" s="99">
        <v>0</v>
      </c>
      <c r="L49" s="99">
        <v>14</v>
      </c>
      <c r="M49" s="99">
        <v>9</v>
      </c>
      <c r="N49" s="99">
        <v>10</v>
      </c>
      <c r="O49" s="99">
        <v>10</v>
      </c>
      <c r="P49" s="99">
        <v>7</v>
      </c>
      <c r="Q49" s="99"/>
      <c r="R49" s="100"/>
      <c r="S49" s="101">
        <f t="shared" si="2"/>
        <v>77</v>
      </c>
      <c r="T49" s="21"/>
      <c r="U49" s="248">
        <v>24</v>
      </c>
      <c r="V49" s="27">
        <f t="shared" si="4"/>
        <v>18</v>
      </c>
      <c r="W49" s="28" t="s">
        <v>33</v>
      </c>
    </row>
    <row r="50" spans="1:23" s="1" customFormat="1" ht="16.5" customHeight="1">
      <c r="A50" s="220"/>
      <c r="B50" s="244"/>
      <c r="C50" s="246"/>
      <c r="D50" s="229"/>
      <c r="E50" s="97">
        <v>93</v>
      </c>
      <c r="F50" s="103" t="s">
        <v>28</v>
      </c>
      <c r="G50" s="74">
        <v>13</v>
      </c>
      <c r="H50" s="74">
        <v>0</v>
      </c>
      <c r="I50" s="74">
        <v>0</v>
      </c>
      <c r="J50" s="74">
        <v>9</v>
      </c>
      <c r="K50" s="74">
        <v>0</v>
      </c>
      <c r="L50" s="74">
        <v>14</v>
      </c>
      <c r="M50" s="74">
        <v>8</v>
      </c>
      <c r="N50" s="74">
        <v>9</v>
      </c>
      <c r="O50" s="74">
        <v>13</v>
      </c>
      <c r="P50" s="74">
        <v>6</v>
      </c>
      <c r="Q50" s="74"/>
      <c r="R50" s="104"/>
      <c r="S50" s="101">
        <f t="shared" si="2"/>
        <v>72</v>
      </c>
      <c r="T50" s="106">
        <f>IF(E49="",0,(SUM(S49+S50)))</f>
        <v>149</v>
      </c>
      <c r="U50" s="249"/>
      <c r="V50" s="31">
        <f t="shared" si="4"/>
        <v>13</v>
      </c>
      <c r="W50" s="29">
        <f>SUM(V49:V50)</f>
        <v>31</v>
      </c>
    </row>
    <row r="51" spans="1:23" s="1" customFormat="1" ht="16.5" customHeight="1">
      <c r="A51" s="218">
        <v>5</v>
      </c>
      <c r="B51" s="243">
        <v>21</v>
      </c>
      <c r="C51" s="245" t="s">
        <v>188</v>
      </c>
      <c r="D51" s="247" t="s">
        <v>127</v>
      </c>
      <c r="E51" s="97">
        <v>45</v>
      </c>
      <c r="F51" s="98" t="s">
        <v>27</v>
      </c>
      <c r="G51" s="99">
        <v>0</v>
      </c>
      <c r="H51" s="99">
        <v>0</v>
      </c>
      <c r="I51" s="99">
        <v>7</v>
      </c>
      <c r="J51" s="99">
        <v>8</v>
      </c>
      <c r="K51" s="99">
        <v>0</v>
      </c>
      <c r="L51" s="99">
        <v>14</v>
      </c>
      <c r="M51" s="99">
        <v>8</v>
      </c>
      <c r="N51" s="99">
        <v>9</v>
      </c>
      <c r="O51" s="99">
        <v>9</v>
      </c>
      <c r="P51" s="99">
        <v>13</v>
      </c>
      <c r="Q51" s="99"/>
      <c r="R51" s="100"/>
      <c r="S51" s="101">
        <f t="shared" si="2"/>
        <v>68</v>
      </c>
      <c r="T51" s="21"/>
      <c r="U51" s="248">
        <v>25</v>
      </c>
      <c r="V51" s="27">
        <f t="shared" si="4"/>
        <v>7</v>
      </c>
      <c r="W51" s="28" t="s">
        <v>33</v>
      </c>
    </row>
    <row r="52" spans="1:23" s="1" customFormat="1" ht="16.5" customHeight="1">
      <c r="A52" s="220"/>
      <c r="B52" s="244"/>
      <c r="C52" s="246"/>
      <c r="D52" s="229"/>
      <c r="E52" s="97">
        <v>90</v>
      </c>
      <c r="F52" s="103" t="s">
        <v>28</v>
      </c>
      <c r="G52" s="74">
        <v>0</v>
      </c>
      <c r="H52" s="74">
        <v>0</v>
      </c>
      <c r="I52" s="74">
        <v>6</v>
      </c>
      <c r="J52" s="74">
        <v>9</v>
      </c>
      <c r="K52" s="74">
        <v>0</v>
      </c>
      <c r="L52" s="74">
        <v>13</v>
      </c>
      <c r="M52" s="74">
        <v>9</v>
      </c>
      <c r="N52" s="74">
        <v>8</v>
      </c>
      <c r="O52" s="74">
        <v>11</v>
      </c>
      <c r="P52" s="74">
        <v>11</v>
      </c>
      <c r="Q52" s="74"/>
      <c r="R52" s="104"/>
      <c r="S52" s="105">
        <f t="shared" si="2"/>
        <v>67</v>
      </c>
      <c r="T52" s="106">
        <f>IF(E51="",0,(SUM(S51+S52)))</f>
        <v>135</v>
      </c>
      <c r="U52" s="249"/>
      <c r="V52" s="31">
        <f t="shared" si="4"/>
        <v>6</v>
      </c>
      <c r="W52" s="29">
        <f>SUM(V51:V52)</f>
        <v>13</v>
      </c>
    </row>
    <row r="53" spans="1:23" ht="16.5" customHeight="1">
      <c r="A53" s="252">
        <v>20</v>
      </c>
      <c r="B53" s="252">
        <v>14</v>
      </c>
      <c r="C53" s="245" t="s">
        <v>179</v>
      </c>
      <c r="D53" s="247" t="s">
        <v>180</v>
      </c>
      <c r="E53" s="97">
        <v>21</v>
      </c>
      <c r="F53" s="98" t="s">
        <v>27</v>
      </c>
      <c r="G53" s="99">
        <v>0</v>
      </c>
      <c r="H53" s="99">
        <v>0</v>
      </c>
      <c r="I53" s="99">
        <v>6</v>
      </c>
      <c r="J53" s="99">
        <v>8</v>
      </c>
      <c r="K53" s="99">
        <v>0</v>
      </c>
      <c r="L53" s="99">
        <v>12</v>
      </c>
      <c r="M53" s="99">
        <v>9</v>
      </c>
      <c r="N53" s="99">
        <v>9</v>
      </c>
      <c r="O53" s="99">
        <v>9</v>
      </c>
      <c r="P53" s="99">
        <v>6</v>
      </c>
      <c r="Q53" s="99"/>
      <c r="R53" s="100"/>
      <c r="S53" s="101">
        <f t="shared" si="2"/>
        <v>59</v>
      </c>
      <c r="T53" s="21"/>
      <c r="U53" s="248">
        <v>26</v>
      </c>
      <c r="V53" s="27">
        <f t="shared" si="4"/>
        <v>6</v>
      </c>
      <c r="W53" s="28" t="s">
        <v>33</v>
      </c>
    </row>
    <row r="54" spans="1:23" ht="16.5" customHeight="1">
      <c r="A54" s="253"/>
      <c r="B54" s="253"/>
      <c r="C54" s="246"/>
      <c r="D54" s="229"/>
      <c r="E54" s="97">
        <v>13</v>
      </c>
      <c r="F54" s="103" t="s">
        <v>28</v>
      </c>
      <c r="G54" s="74">
        <v>0</v>
      </c>
      <c r="H54" s="74">
        <v>0</v>
      </c>
      <c r="I54" s="74">
        <v>0</v>
      </c>
      <c r="J54" s="74">
        <v>9</v>
      </c>
      <c r="K54" s="74">
        <v>0</v>
      </c>
      <c r="L54" s="74">
        <v>12</v>
      </c>
      <c r="M54" s="74">
        <v>9</v>
      </c>
      <c r="N54" s="74">
        <v>8</v>
      </c>
      <c r="O54" s="74">
        <v>9</v>
      </c>
      <c r="P54" s="74">
        <v>6</v>
      </c>
      <c r="Q54" s="74"/>
      <c r="R54" s="104"/>
      <c r="S54" s="101">
        <f t="shared" si="2"/>
        <v>53</v>
      </c>
      <c r="T54" s="108">
        <f>IF(E53="",0,(SUM(S53+S54)))</f>
        <v>112</v>
      </c>
      <c r="U54" s="249"/>
      <c r="V54" s="31">
        <f t="shared" si="3"/>
        <v>0</v>
      </c>
      <c r="W54" s="29">
        <f>SUM(V53:V54)</f>
        <v>6</v>
      </c>
    </row>
    <row r="55" spans="1:23" s="1" customFormat="1" ht="16.5" customHeight="1">
      <c r="A55" s="218">
        <v>15</v>
      </c>
      <c r="B55" s="243">
        <v>1</v>
      </c>
      <c r="C55" s="245" t="s">
        <v>83</v>
      </c>
      <c r="D55" s="247" t="s">
        <v>92</v>
      </c>
      <c r="E55" s="97">
        <v>1</v>
      </c>
      <c r="F55" s="98" t="s">
        <v>27</v>
      </c>
      <c r="G55" s="99">
        <v>19</v>
      </c>
      <c r="H55" s="99">
        <v>9</v>
      </c>
      <c r="I55" s="99">
        <v>6</v>
      </c>
      <c r="J55" s="99">
        <v>9</v>
      </c>
      <c r="K55" s="99">
        <v>0</v>
      </c>
      <c r="L55" s="99">
        <v>15</v>
      </c>
      <c r="M55" s="99">
        <v>10</v>
      </c>
      <c r="N55" s="99">
        <v>10</v>
      </c>
      <c r="O55" s="99">
        <v>11</v>
      </c>
      <c r="P55" s="99">
        <v>12</v>
      </c>
      <c r="Q55" s="99"/>
      <c r="R55" s="100"/>
      <c r="S55" s="101">
        <f t="shared" si="2"/>
        <v>101</v>
      </c>
      <c r="T55" s="102"/>
      <c r="U55" s="248">
        <v>27</v>
      </c>
      <c r="V55" s="27">
        <f>SUM(G55:I55)</f>
        <v>34</v>
      </c>
      <c r="W55" s="28" t="s">
        <v>33</v>
      </c>
    </row>
    <row r="56" spans="1:23" s="1" customFormat="1" ht="16.5" customHeight="1">
      <c r="A56" s="220"/>
      <c r="B56" s="244"/>
      <c r="C56" s="246"/>
      <c r="D56" s="229"/>
      <c r="E56" s="97">
        <v>4</v>
      </c>
      <c r="F56" s="103" t="s">
        <v>28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/>
      <c r="R56" s="104"/>
      <c r="S56" s="177">
        <f t="shared" si="2"/>
        <v>0</v>
      </c>
      <c r="T56" s="106">
        <f>IF(E55="",0,(SUM(S55+S56+T55)))</f>
        <v>101</v>
      </c>
      <c r="U56" s="249"/>
      <c r="V56" s="31">
        <f>SUM(G56:I56)</f>
        <v>0</v>
      </c>
      <c r="W56" s="29">
        <f>SUM(V55:V56)</f>
        <v>34</v>
      </c>
    </row>
  </sheetData>
  <mergeCells count="136">
    <mergeCell ref="A37:A38"/>
    <mergeCell ref="B37:B38"/>
    <mergeCell ref="C37:C38"/>
    <mergeCell ref="D37:D38"/>
    <mergeCell ref="U37:U38"/>
    <mergeCell ref="A39:A40"/>
    <mergeCell ref="A1:W1"/>
    <mergeCell ref="A55:A56"/>
    <mergeCell ref="B55:B56"/>
    <mergeCell ref="C55:C56"/>
    <mergeCell ref="D55:D56"/>
    <mergeCell ref="U55:U56"/>
    <mergeCell ref="B39:B40"/>
    <mergeCell ref="C39:C40"/>
    <mergeCell ref="D39:D40"/>
    <mergeCell ref="U39:U40"/>
    <mergeCell ref="B33:B34"/>
    <mergeCell ref="C33:C34"/>
    <mergeCell ref="D33:D34"/>
    <mergeCell ref="U33:U34"/>
    <mergeCell ref="A29:A30"/>
    <mergeCell ref="B29:B30"/>
    <mergeCell ref="C29:C30"/>
    <mergeCell ref="D29:D30"/>
    <mergeCell ref="U29:U30"/>
    <mergeCell ref="A53:A54"/>
    <mergeCell ref="B53:B54"/>
    <mergeCell ref="C53:C54"/>
    <mergeCell ref="D53:D54"/>
    <mergeCell ref="U53:U54"/>
    <mergeCell ref="A25:A26"/>
    <mergeCell ref="B25:B26"/>
    <mergeCell ref="C25:C26"/>
    <mergeCell ref="D25:D26"/>
    <mergeCell ref="U25:U26"/>
    <mergeCell ref="A41:A42"/>
    <mergeCell ref="B41:B42"/>
    <mergeCell ref="C41:C42"/>
    <mergeCell ref="D41:D42"/>
    <mergeCell ref="U41:U42"/>
    <mergeCell ref="B27:B28"/>
    <mergeCell ref="C27:C28"/>
    <mergeCell ref="D27:D28"/>
    <mergeCell ref="U27:U28"/>
    <mergeCell ref="A27:A28"/>
    <mergeCell ref="A35:A36"/>
    <mergeCell ref="B35:B36"/>
    <mergeCell ref="C35:C36"/>
    <mergeCell ref="D35:D36"/>
    <mergeCell ref="D43:D44"/>
    <mergeCell ref="U43:U44"/>
    <mergeCell ref="A49:A50"/>
    <mergeCell ref="B49:B50"/>
    <mergeCell ref="C49:C50"/>
    <mergeCell ref="D49:D50"/>
    <mergeCell ref="U49:U50"/>
    <mergeCell ref="A7:A8"/>
    <mergeCell ref="B7:B8"/>
    <mergeCell ref="C7:C8"/>
    <mergeCell ref="D7:D8"/>
    <mergeCell ref="U7:U8"/>
    <mergeCell ref="A19:A20"/>
    <mergeCell ref="B19:B20"/>
    <mergeCell ref="C19:C20"/>
    <mergeCell ref="D19:D20"/>
    <mergeCell ref="U19:U20"/>
    <mergeCell ref="A23:A24"/>
    <mergeCell ref="B23:B24"/>
    <mergeCell ref="C23:C24"/>
    <mergeCell ref="D23:D24"/>
    <mergeCell ref="U23:U24"/>
    <mergeCell ref="U35:U36"/>
    <mergeCell ref="A33:A34"/>
    <mergeCell ref="A11:A12"/>
    <mergeCell ref="B11:B12"/>
    <mergeCell ref="C11:C12"/>
    <mergeCell ref="D11:D12"/>
    <mergeCell ref="U11:U12"/>
    <mergeCell ref="A5:A6"/>
    <mergeCell ref="B5:B6"/>
    <mergeCell ref="C5:C6"/>
    <mergeCell ref="D5:D6"/>
    <mergeCell ref="U5:U6"/>
    <mergeCell ref="A9:A10"/>
    <mergeCell ref="B9:B10"/>
    <mergeCell ref="C9:C10"/>
    <mergeCell ref="D9:D10"/>
    <mergeCell ref="U9:U10"/>
    <mergeCell ref="U45:U46"/>
    <mergeCell ref="A47:A48"/>
    <mergeCell ref="B47:B48"/>
    <mergeCell ref="C47:C48"/>
    <mergeCell ref="D47:D48"/>
    <mergeCell ref="U47:U48"/>
    <mergeCell ref="A13:A14"/>
    <mergeCell ref="B13:B14"/>
    <mergeCell ref="C13:C14"/>
    <mergeCell ref="D13:D14"/>
    <mergeCell ref="U13:U14"/>
    <mergeCell ref="A21:A22"/>
    <mergeCell ref="B21:B22"/>
    <mergeCell ref="C21:C22"/>
    <mergeCell ref="D21:D22"/>
    <mergeCell ref="U21:U22"/>
    <mergeCell ref="A15:A16"/>
    <mergeCell ref="B15:B16"/>
    <mergeCell ref="C15:C16"/>
    <mergeCell ref="D15:D16"/>
    <mergeCell ref="U15:U16"/>
    <mergeCell ref="A43:A44"/>
    <mergeCell ref="B43:B44"/>
    <mergeCell ref="C43:C44"/>
    <mergeCell ref="A51:A52"/>
    <mergeCell ref="B51:B52"/>
    <mergeCell ref="C51:C52"/>
    <mergeCell ref="D51:D52"/>
    <mergeCell ref="U51:U52"/>
    <mergeCell ref="A3:A4"/>
    <mergeCell ref="B3:B4"/>
    <mergeCell ref="C3:C4"/>
    <mergeCell ref="D3:D4"/>
    <mergeCell ref="U3:U4"/>
    <mergeCell ref="A17:A18"/>
    <mergeCell ref="B17:B18"/>
    <mergeCell ref="C17:C18"/>
    <mergeCell ref="D17:D18"/>
    <mergeCell ref="U17:U18"/>
    <mergeCell ref="A31:A32"/>
    <mergeCell ref="B31:B32"/>
    <mergeCell ref="C31:C32"/>
    <mergeCell ref="D31:D32"/>
    <mergeCell ref="U31:U32"/>
    <mergeCell ref="A45:A46"/>
    <mergeCell ref="B45:B46"/>
    <mergeCell ref="C45:C46"/>
    <mergeCell ref="D45:D46"/>
  </mergeCells>
  <printOptions gridLines="1"/>
  <pageMargins left="0.3" right="0.17" top="0.57" bottom="0.54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4"/>
  <sheetViews>
    <sheetView workbookViewId="0" topLeftCell="A1">
      <pane ySplit="1" topLeftCell="A2" activePane="bottomLeft" state="frozen"/>
      <selection pane="bottomLeft" activeCell="W16" sqref="W16"/>
    </sheetView>
  </sheetViews>
  <sheetFormatPr defaultColWidth="9.140625" defaultRowHeight="15.75" customHeight="1"/>
  <cols>
    <col min="1" max="1" width="11.57421875" style="81" bestFit="1" customWidth="1"/>
    <col min="2" max="2" width="7.7109375" style="81" bestFit="1" customWidth="1"/>
    <col min="3" max="3" width="30.8515625" style="135" customWidth="1"/>
    <col min="4" max="4" width="6.8515625" style="82" customWidth="1"/>
    <col min="5" max="5" width="7.28125" style="136" bestFit="1" customWidth="1"/>
    <col min="6" max="16" width="4.7109375" style="81" customWidth="1"/>
    <col min="17" max="17" width="4.28125" style="13" customWidth="1"/>
    <col min="18" max="18" width="5.8515625" style="137" customWidth="1"/>
    <col min="19" max="19" width="5.421875" style="138" customWidth="1"/>
    <col min="20" max="20" width="12.421875" style="139" bestFit="1" customWidth="1"/>
    <col min="21" max="16384" width="9.140625" style="1" customWidth="1"/>
  </cols>
  <sheetData>
    <row r="1" spans="1:20" ht="30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s="20" customFormat="1" ht="15.75" customHeight="1">
      <c r="A2" s="22" t="s">
        <v>86</v>
      </c>
      <c r="B2" s="119" t="s">
        <v>87</v>
      </c>
      <c r="C2" s="120" t="s">
        <v>35</v>
      </c>
      <c r="D2" s="121" t="s">
        <v>30</v>
      </c>
      <c r="E2" s="122" t="s">
        <v>0</v>
      </c>
      <c r="F2" s="123" t="s">
        <v>2</v>
      </c>
      <c r="G2" s="123" t="s">
        <v>3</v>
      </c>
      <c r="H2" s="123" t="s">
        <v>4</v>
      </c>
      <c r="I2" s="123" t="s">
        <v>20</v>
      </c>
      <c r="J2" s="123" t="s">
        <v>5</v>
      </c>
      <c r="K2" s="123" t="s">
        <v>6</v>
      </c>
      <c r="L2" s="123" t="s">
        <v>7</v>
      </c>
      <c r="M2" s="123" t="s">
        <v>8</v>
      </c>
      <c r="N2" s="123" t="s">
        <v>19</v>
      </c>
      <c r="O2" s="123" t="s">
        <v>29</v>
      </c>
      <c r="P2" s="123" t="s">
        <v>17</v>
      </c>
      <c r="Q2" s="18" t="s">
        <v>9</v>
      </c>
      <c r="R2" s="124" t="s">
        <v>103</v>
      </c>
      <c r="S2" s="125" t="s">
        <v>10</v>
      </c>
      <c r="T2" s="66" t="s">
        <v>32</v>
      </c>
    </row>
    <row r="3" spans="1:20" ht="19.5" customHeight="1">
      <c r="A3" s="102">
        <v>20</v>
      </c>
      <c r="B3" s="102">
        <v>32</v>
      </c>
      <c r="C3" s="126" t="s">
        <v>143</v>
      </c>
      <c r="D3" s="107" t="s">
        <v>107</v>
      </c>
      <c r="E3" s="127" t="s">
        <v>80</v>
      </c>
      <c r="F3" s="102">
        <v>16</v>
      </c>
      <c r="G3" s="102">
        <v>10</v>
      </c>
      <c r="H3" s="102">
        <v>9</v>
      </c>
      <c r="I3" s="102">
        <v>9</v>
      </c>
      <c r="J3" s="102">
        <v>9</v>
      </c>
      <c r="K3" s="102">
        <v>13</v>
      </c>
      <c r="L3" s="102">
        <v>9</v>
      </c>
      <c r="M3" s="102">
        <v>10</v>
      </c>
      <c r="N3" s="102">
        <v>9</v>
      </c>
      <c r="O3" s="102">
        <v>10</v>
      </c>
      <c r="P3" s="102">
        <v>3</v>
      </c>
      <c r="Q3" s="14"/>
      <c r="R3" s="124">
        <f aca="true" t="shared" si="0" ref="R3:R34">IF(E3="","",SUM(F3:P3)-(Q3))</f>
        <v>107</v>
      </c>
      <c r="S3" s="128">
        <v>1</v>
      </c>
      <c r="T3" s="30">
        <f aca="true" t="shared" si="1" ref="T3:T30">SUM(F3:H3)</f>
        <v>35</v>
      </c>
    </row>
    <row r="4" spans="1:20" ht="19.5" customHeight="1">
      <c r="A4" s="102">
        <v>36</v>
      </c>
      <c r="B4" s="102">
        <v>28</v>
      </c>
      <c r="C4" s="126" t="s">
        <v>60</v>
      </c>
      <c r="D4" s="129" t="s">
        <v>93</v>
      </c>
      <c r="E4" s="127" t="s">
        <v>111</v>
      </c>
      <c r="F4" s="102">
        <v>19</v>
      </c>
      <c r="G4" s="102">
        <v>9</v>
      </c>
      <c r="H4" s="102">
        <v>10</v>
      </c>
      <c r="I4" s="102">
        <v>9</v>
      </c>
      <c r="J4" s="102">
        <v>0</v>
      </c>
      <c r="K4" s="102">
        <v>15</v>
      </c>
      <c r="L4" s="102">
        <v>10</v>
      </c>
      <c r="M4" s="102">
        <v>9</v>
      </c>
      <c r="N4" s="102">
        <v>10</v>
      </c>
      <c r="O4" s="102">
        <v>10</v>
      </c>
      <c r="P4" s="102"/>
      <c r="Q4" s="14"/>
      <c r="R4" s="124">
        <f t="shared" si="0"/>
        <v>101</v>
      </c>
      <c r="S4" s="128">
        <v>2</v>
      </c>
      <c r="T4" s="30">
        <f t="shared" si="1"/>
        <v>38</v>
      </c>
    </row>
    <row r="5" spans="1:20" ht="19.5" customHeight="1">
      <c r="A5" s="102">
        <v>30</v>
      </c>
      <c r="B5" s="102">
        <v>2</v>
      </c>
      <c r="C5" s="126" t="s">
        <v>60</v>
      </c>
      <c r="D5" s="107" t="s">
        <v>93</v>
      </c>
      <c r="E5" s="127" t="s">
        <v>73</v>
      </c>
      <c r="F5" s="102">
        <v>14</v>
      </c>
      <c r="G5" s="102">
        <v>10</v>
      </c>
      <c r="H5" s="102">
        <v>9</v>
      </c>
      <c r="I5" s="102">
        <v>9</v>
      </c>
      <c r="J5" s="102">
        <v>9</v>
      </c>
      <c r="K5" s="102">
        <v>14</v>
      </c>
      <c r="L5" s="102">
        <v>10</v>
      </c>
      <c r="M5" s="102">
        <v>9</v>
      </c>
      <c r="N5" s="102">
        <v>9</v>
      </c>
      <c r="O5" s="102">
        <v>6</v>
      </c>
      <c r="P5" s="102">
        <v>2</v>
      </c>
      <c r="Q5" s="14"/>
      <c r="R5" s="124">
        <f t="shared" si="0"/>
        <v>101</v>
      </c>
      <c r="S5" s="128">
        <v>3</v>
      </c>
      <c r="T5" s="30">
        <f t="shared" si="1"/>
        <v>33</v>
      </c>
    </row>
    <row r="6" spans="1:20" ht="19.5" customHeight="1">
      <c r="A6" s="102">
        <v>34</v>
      </c>
      <c r="B6" s="102">
        <v>26</v>
      </c>
      <c r="C6" s="126" t="s">
        <v>60</v>
      </c>
      <c r="D6" s="129" t="s">
        <v>93</v>
      </c>
      <c r="E6" s="127" t="s">
        <v>112</v>
      </c>
      <c r="F6" s="102">
        <v>18</v>
      </c>
      <c r="G6" s="102">
        <v>9</v>
      </c>
      <c r="H6" s="102">
        <v>9</v>
      </c>
      <c r="I6" s="102">
        <v>10</v>
      </c>
      <c r="J6" s="102">
        <v>0</v>
      </c>
      <c r="K6" s="102">
        <v>15</v>
      </c>
      <c r="L6" s="102">
        <v>10</v>
      </c>
      <c r="M6" s="102">
        <v>10</v>
      </c>
      <c r="N6" s="102">
        <v>10</v>
      </c>
      <c r="O6" s="102">
        <v>9</v>
      </c>
      <c r="P6" s="102"/>
      <c r="Q6" s="14"/>
      <c r="R6" s="124">
        <f t="shared" si="0"/>
        <v>100</v>
      </c>
      <c r="S6" s="126">
        <v>4</v>
      </c>
      <c r="T6" s="30">
        <f t="shared" si="1"/>
        <v>36</v>
      </c>
    </row>
    <row r="7" spans="1:20" ht="19.5" customHeight="1">
      <c r="A7" s="102">
        <v>49</v>
      </c>
      <c r="B7" s="102">
        <v>13</v>
      </c>
      <c r="C7" s="126" t="s">
        <v>125</v>
      </c>
      <c r="D7" s="129" t="s">
        <v>124</v>
      </c>
      <c r="E7" s="127" t="s">
        <v>72</v>
      </c>
      <c r="F7" s="102">
        <v>13</v>
      </c>
      <c r="G7" s="102">
        <v>9</v>
      </c>
      <c r="H7" s="102">
        <v>6</v>
      </c>
      <c r="I7" s="102">
        <v>9</v>
      </c>
      <c r="J7" s="102">
        <v>11</v>
      </c>
      <c r="K7" s="102">
        <v>14</v>
      </c>
      <c r="L7" s="102">
        <v>8</v>
      </c>
      <c r="M7" s="102">
        <v>9</v>
      </c>
      <c r="N7" s="102">
        <v>9</v>
      </c>
      <c r="O7" s="102">
        <v>10</v>
      </c>
      <c r="P7" s="102">
        <v>2</v>
      </c>
      <c r="Q7" s="14"/>
      <c r="R7" s="124">
        <f t="shared" si="0"/>
        <v>100</v>
      </c>
      <c r="S7" s="126">
        <v>5</v>
      </c>
      <c r="T7" s="30">
        <f t="shared" si="1"/>
        <v>28</v>
      </c>
    </row>
    <row r="8" spans="1:20" ht="19.5" customHeight="1">
      <c r="A8" s="102">
        <v>17</v>
      </c>
      <c r="B8" s="102">
        <v>29</v>
      </c>
      <c r="C8" s="126" t="s">
        <v>143</v>
      </c>
      <c r="D8" s="107" t="s">
        <v>107</v>
      </c>
      <c r="E8" s="127" t="s">
        <v>57</v>
      </c>
      <c r="F8" s="130">
        <v>12</v>
      </c>
      <c r="G8" s="130">
        <v>10</v>
      </c>
      <c r="H8" s="130">
        <v>8</v>
      </c>
      <c r="I8" s="130">
        <v>9</v>
      </c>
      <c r="J8" s="130">
        <v>10</v>
      </c>
      <c r="K8" s="130">
        <v>12</v>
      </c>
      <c r="L8" s="130">
        <v>9</v>
      </c>
      <c r="M8" s="130">
        <v>9</v>
      </c>
      <c r="N8" s="130">
        <v>10</v>
      </c>
      <c r="O8" s="130">
        <v>9</v>
      </c>
      <c r="P8" s="130"/>
      <c r="Q8" s="12"/>
      <c r="R8" s="124">
        <f t="shared" si="0"/>
        <v>98</v>
      </c>
      <c r="S8" s="126">
        <v>6</v>
      </c>
      <c r="T8" s="30">
        <f t="shared" si="1"/>
        <v>30</v>
      </c>
    </row>
    <row r="9" spans="1:20" ht="19.5" customHeight="1">
      <c r="A9" s="102">
        <v>35</v>
      </c>
      <c r="B9" s="102">
        <v>27</v>
      </c>
      <c r="C9" s="126" t="s">
        <v>60</v>
      </c>
      <c r="D9" s="129" t="s">
        <v>93</v>
      </c>
      <c r="E9" s="127" t="s">
        <v>139</v>
      </c>
      <c r="F9" s="102">
        <v>16</v>
      </c>
      <c r="G9" s="102">
        <v>9</v>
      </c>
      <c r="H9" s="102">
        <v>9</v>
      </c>
      <c r="I9" s="102">
        <v>9</v>
      </c>
      <c r="J9" s="102">
        <v>0</v>
      </c>
      <c r="K9" s="102">
        <v>15</v>
      </c>
      <c r="L9" s="102">
        <v>9</v>
      </c>
      <c r="M9" s="102">
        <v>10</v>
      </c>
      <c r="N9" s="102">
        <v>9</v>
      </c>
      <c r="O9" s="102">
        <v>11</v>
      </c>
      <c r="P9" s="102"/>
      <c r="Q9" s="14"/>
      <c r="R9" s="124">
        <f t="shared" si="0"/>
        <v>97</v>
      </c>
      <c r="S9" s="126">
        <v>7</v>
      </c>
      <c r="T9" s="30">
        <f t="shared" si="1"/>
        <v>34</v>
      </c>
    </row>
    <row r="10" spans="1:20" ht="19.5" customHeight="1">
      <c r="A10" s="102">
        <v>32</v>
      </c>
      <c r="B10" s="102">
        <v>4</v>
      </c>
      <c r="C10" s="126" t="s">
        <v>60</v>
      </c>
      <c r="D10" s="129" t="s">
        <v>93</v>
      </c>
      <c r="E10" s="127" t="s">
        <v>75</v>
      </c>
      <c r="F10" s="102">
        <v>15</v>
      </c>
      <c r="G10" s="102">
        <v>11</v>
      </c>
      <c r="H10" s="102">
        <v>9</v>
      </c>
      <c r="I10" s="102">
        <v>9</v>
      </c>
      <c r="J10" s="102">
        <v>0</v>
      </c>
      <c r="K10" s="102">
        <v>15</v>
      </c>
      <c r="L10" s="102">
        <v>11</v>
      </c>
      <c r="M10" s="102">
        <v>9</v>
      </c>
      <c r="N10" s="102">
        <v>9</v>
      </c>
      <c r="O10" s="102">
        <v>9</v>
      </c>
      <c r="P10" s="102"/>
      <c r="Q10" s="14"/>
      <c r="R10" s="124">
        <f t="shared" si="0"/>
        <v>97</v>
      </c>
      <c r="S10" s="126">
        <v>8</v>
      </c>
      <c r="T10" s="30">
        <f t="shared" si="1"/>
        <v>35</v>
      </c>
    </row>
    <row r="11" spans="1:20" ht="19.5" customHeight="1">
      <c r="A11" s="102">
        <v>53</v>
      </c>
      <c r="B11" s="102">
        <v>25</v>
      </c>
      <c r="C11" s="126" t="s">
        <v>143</v>
      </c>
      <c r="D11" s="107" t="s">
        <v>107</v>
      </c>
      <c r="E11" s="127" t="s">
        <v>110</v>
      </c>
      <c r="F11" s="130">
        <v>13</v>
      </c>
      <c r="G11" s="130">
        <v>10</v>
      </c>
      <c r="H11" s="130">
        <v>8</v>
      </c>
      <c r="I11" s="130">
        <v>8</v>
      </c>
      <c r="J11" s="130">
        <v>9</v>
      </c>
      <c r="K11" s="130">
        <v>12</v>
      </c>
      <c r="L11" s="130">
        <v>9</v>
      </c>
      <c r="M11" s="130">
        <v>9</v>
      </c>
      <c r="N11" s="130">
        <v>10</v>
      </c>
      <c r="O11" s="130">
        <v>9</v>
      </c>
      <c r="P11" s="130"/>
      <c r="Q11" s="12"/>
      <c r="R11" s="124">
        <f t="shared" si="0"/>
        <v>97</v>
      </c>
      <c r="S11" s="126">
        <v>9</v>
      </c>
      <c r="T11" s="30">
        <f t="shared" si="1"/>
        <v>31</v>
      </c>
    </row>
    <row r="12" spans="1:20" ht="19.5" customHeight="1">
      <c r="A12" s="102">
        <v>22</v>
      </c>
      <c r="B12" s="102">
        <v>38</v>
      </c>
      <c r="C12" s="126" t="s">
        <v>143</v>
      </c>
      <c r="D12" s="107" t="s">
        <v>107</v>
      </c>
      <c r="E12" s="127" t="s">
        <v>108</v>
      </c>
      <c r="F12" s="102">
        <v>13</v>
      </c>
      <c r="G12" s="102">
        <v>9</v>
      </c>
      <c r="H12" s="102">
        <v>9</v>
      </c>
      <c r="I12" s="102">
        <v>9</v>
      </c>
      <c r="J12" s="102">
        <v>10</v>
      </c>
      <c r="K12" s="102">
        <v>12</v>
      </c>
      <c r="L12" s="102">
        <v>9</v>
      </c>
      <c r="M12" s="102">
        <v>9</v>
      </c>
      <c r="N12" s="102">
        <v>9</v>
      </c>
      <c r="O12" s="102">
        <v>8</v>
      </c>
      <c r="P12" s="102"/>
      <c r="Q12" s="14"/>
      <c r="R12" s="124">
        <f t="shared" si="0"/>
        <v>97</v>
      </c>
      <c r="S12" s="126">
        <v>10</v>
      </c>
      <c r="T12" s="30">
        <f t="shared" si="1"/>
        <v>31</v>
      </c>
    </row>
    <row r="13" spans="1:20" ht="19.5" customHeight="1">
      <c r="A13" s="102">
        <v>42</v>
      </c>
      <c r="B13" s="102">
        <v>18</v>
      </c>
      <c r="C13" s="126" t="s">
        <v>133</v>
      </c>
      <c r="D13" s="129" t="s">
        <v>204</v>
      </c>
      <c r="E13" s="127" t="s">
        <v>54</v>
      </c>
      <c r="F13" s="102">
        <v>13</v>
      </c>
      <c r="G13" s="102">
        <v>9</v>
      </c>
      <c r="H13" s="102">
        <v>6</v>
      </c>
      <c r="I13" s="102">
        <v>9</v>
      </c>
      <c r="J13" s="102">
        <v>11</v>
      </c>
      <c r="K13" s="102">
        <v>12</v>
      </c>
      <c r="L13" s="102">
        <v>9</v>
      </c>
      <c r="M13" s="102">
        <v>10</v>
      </c>
      <c r="N13" s="102">
        <v>9</v>
      </c>
      <c r="O13" s="102">
        <v>8</v>
      </c>
      <c r="P13" s="102"/>
      <c r="Q13" s="14"/>
      <c r="R13" s="124">
        <f t="shared" si="0"/>
        <v>96</v>
      </c>
      <c r="S13" s="126">
        <v>11</v>
      </c>
      <c r="T13" s="30">
        <f t="shared" si="1"/>
        <v>28</v>
      </c>
    </row>
    <row r="14" spans="1:20" ht="19.5" customHeight="1">
      <c r="A14" s="102">
        <v>24</v>
      </c>
      <c r="B14" s="102">
        <v>40</v>
      </c>
      <c r="C14" s="126" t="s">
        <v>143</v>
      </c>
      <c r="D14" s="107" t="s">
        <v>107</v>
      </c>
      <c r="E14" s="127" t="s">
        <v>65</v>
      </c>
      <c r="F14" s="102">
        <v>12</v>
      </c>
      <c r="G14" s="102">
        <v>10</v>
      </c>
      <c r="H14" s="102">
        <v>7</v>
      </c>
      <c r="I14" s="102">
        <v>8</v>
      </c>
      <c r="J14" s="102">
        <v>11</v>
      </c>
      <c r="K14" s="102">
        <v>12</v>
      </c>
      <c r="L14" s="102">
        <v>8</v>
      </c>
      <c r="M14" s="102">
        <v>9</v>
      </c>
      <c r="N14" s="102">
        <v>9</v>
      </c>
      <c r="O14" s="102">
        <v>10</v>
      </c>
      <c r="P14" s="102"/>
      <c r="Q14" s="14"/>
      <c r="R14" s="124">
        <f t="shared" si="0"/>
        <v>96</v>
      </c>
      <c r="S14" s="126">
        <v>12</v>
      </c>
      <c r="T14" s="30">
        <f t="shared" si="1"/>
        <v>29</v>
      </c>
    </row>
    <row r="15" spans="1:20" ht="19.5" customHeight="1">
      <c r="A15" s="102">
        <v>21</v>
      </c>
      <c r="B15" s="102">
        <v>37</v>
      </c>
      <c r="C15" s="126" t="s">
        <v>143</v>
      </c>
      <c r="D15" s="107" t="s">
        <v>107</v>
      </c>
      <c r="E15" s="127" t="s">
        <v>70</v>
      </c>
      <c r="F15" s="102">
        <v>14</v>
      </c>
      <c r="G15" s="102">
        <v>9</v>
      </c>
      <c r="H15" s="102">
        <v>8</v>
      </c>
      <c r="I15" s="102">
        <v>8</v>
      </c>
      <c r="J15" s="102">
        <v>9</v>
      </c>
      <c r="K15" s="102">
        <v>12</v>
      </c>
      <c r="L15" s="102">
        <v>9</v>
      </c>
      <c r="M15" s="102">
        <v>8</v>
      </c>
      <c r="N15" s="102">
        <v>9</v>
      </c>
      <c r="O15" s="102">
        <v>9</v>
      </c>
      <c r="P15" s="102"/>
      <c r="Q15" s="14"/>
      <c r="R15" s="124">
        <f t="shared" si="0"/>
        <v>95</v>
      </c>
      <c r="S15" s="126">
        <v>13</v>
      </c>
      <c r="T15" s="30">
        <f t="shared" si="1"/>
        <v>31</v>
      </c>
    </row>
    <row r="16" spans="1:20" ht="19.5" customHeight="1">
      <c r="A16" s="102">
        <v>23</v>
      </c>
      <c r="B16" s="102">
        <v>39</v>
      </c>
      <c r="C16" s="126" t="s">
        <v>143</v>
      </c>
      <c r="D16" s="107" t="s">
        <v>107</v>
      </c>
      <c r="E16" s="127" t="s">
        <v>49</v>
      </c>
      <c r="F16" s="102">
        <v>12</v>
      </c>
      <c r="G16" s="102">
        <v>10</v>
      </c>
      <c r="H16" s="102">
        <v>8</v>
      </c>
      <c r="I16" s="102">
        <v>8</v>
      </c>
      <c r="J16" s="102">
        <v>11</v>
      </c>
      <c r="K16" s="102">
        <v>12</v>
      </c>
      <c r="L16" s="102">
        <v>8</v>
      </c>
      <c r="M16" s="102">
        <v>8</v>
      </c>
      <c r="N16" s="102">
        <v>9</v>
      </c>
      <c r="O16" s="102">
        <v>8</v>
      </c>
      <c r="P16" s="102"/>
      <c r="Q16" s="14"/>
      <c r="R16" s="124">
        <f t="shared" si="0"/>
        <v>94</v>
      </c>
      <c r="S16" s="126">
        <v>14</v>
      </c>
      <c r="T16" s="30">
        <f t="shared" si="1"/>
        <v>30</v>
      </c>
    </row>
    <row r="17" spans="1:20" ht="19.5" customHeight="1">
      <c r="A17" s="102">
        <v>54</v>
      </c>
      <c r="B17" s="102">
        <v>26</v>
      </c>
      <c r="C17" s="126" t="s">
        <v>143</v>
      </c>
      <c r="D17" s="107" t="s">
        <v>107</v>
      </c>
      <c r="E17" s="127" t="s">
        <v>53</v>
      </c>
      <c r="F17" s="102">
        <v>16</v>
      </c>
      <c r="G17" s="102">
        <v>9</v>
      </c>
      <c r="H17" s="102">
        <v>9</v>
      </c>
      <c r="I17" s="102">
        <v>8</v>
      </c>
      <c r="J17" s="102">
        <v>0</v>
      </c>
      <c r="K17" s="102">
        <v>14</v>
      </c>
      <c r="L17" s="102">
        <v>9</v>
      </c>
      <c r="M17" s="102">
        <v>10</v>
      </c>
      <c r="N17" s="102">
        <v>9</v>
      </c>
      <c r="O17" s="102">
        <v>9</v>
      </c>
      <c r="P17" s="102"/>
      <c r="Q17" s="14"/>
      <c r="R17" s="124">
        <f t="shared" si="0"/>
        <v>93</v>
      </c>
      <c r="S17" s="126">
        <v>15</v>
      </c>
      <c r="T17" s="30">
        <f t="shared" si="1"/>
        <v>34</v>
      </c>
    </row>
    <row r="18" spans="1:20" ht="19.5" customHeight="1">
      <c r="A18" s="102">
        <v>55</v>
      </c>
      <c r="B18" s="102">
        <v>27</v>
      </c>
      <c r="C18" s="126" t="s">
        <v>143</v>
      </c>
      <c r="D18" s="107" t="s">
        <v>107</v>
      </c>
      <c r="E18" s="127" t="s">
        <v>55</v>
      </c>
      <c r="F18" s="130">
        <v>15</v>
      </c>
      <c r="G18" s="130">
        <v>9</v>
      </c>
      <c r="H18" s="130">
        <v>9</v>
      </c>
      <c r="I18" s="130">
        <v>8</v>
      </c>
      <c r="J18" s="130">
        <v>0</v>
      </c>
      <c r="K18" s="130">
        <v>13</v>
      </c>
      <c r="L18" s="130">
        <v>9</v>
      </c>
      <c r="M18" s="130">
        <v>9</v>
      </c>
      <c r="N18" s="130">
        <v>9</v>
      </c>
      <c r="O18" s="130">
        <v>11</v>
      </c>
      <c r="P18" s="130"/>
      <c r="Q18" s="12"/>
      <c r="R18" s="124">
        <f t="shared" si="0"/>
        <v>92</v>
      </c>
      <c r="S18" s="126">
        <v>16</v>
      </c>
      <c r="T18" s="30">
        <f t="shared" si="1"/>
        <v>33</v>
      </c>
    </row>
    <row r="19" spans="1:20" ht="19.5" customHeight="1">
      <c r="A19" s="102">
        <v>37</v>
      </c>
      <c r="B19" s="102">
        <v>33</v>
      </c>
      <c r="C19" s="126" t="s">
        <v>56</v>
      </c>
      <c r="D19" s="129" t="s">
        <v>102</v>
      </c>
      <c r="E19" s="127" t="s">
        <v>119</v>
      </c>
      <c r="F19" s="130">
        <v>14</v>
      </c>
      <c r="G19" s="130">
        <v>11</v>
      </c>
      <c r="H19" s="130">
        <v>6</v>
      </c>
      <c r="I19" s="130">
        <v>10</v>
      </c>
      <c r="J19" s="130">
        <v>0</v>
      </c>
      <c r="K19" s="130">
        <v>15</v>
      </c>
      <c r="L19" s="130">
        <v>9</v>
      </c>
      <c r="M19" s="130">
        <v>9</v>
      </c>
      <c r="N19" s="130">
        <v>10</v>
      </c>
      <c r="O19" s="130">
        <v>8</v>
      </c>
      <c r="P19" s="130"/>
      <c r="Q19" s="12"/>
      <c r="R19" s="124">
        <f t="shared" si="0"/>
        <v>92</v>
      </c>
      <c r="S19" s="126">
        <v>17</v>
      </c>
      <c r="T19" s="30">
        <f t="shared" si="1"/>
        <v>31</v>
      </c>
    </row>
    <row r="20" spans="1:20" ht="19.5" customHeight="1">
      <c r="A20" s="102">
        <v>38</v>
      </c>
      <c r="B20" s="102">
        <v>34</v>
      </c>
      <c r="C20" s="126" t="s">
        <v>56</v>
      </c>
      <c r="D20" s="129" t="s">
        <v>102</v>
      </c>
      <c r="E20" s="127" t="s">
        <v>118</v>
      </c>
      <c r="F20" s="130">
        <v>13</v>
      </c>
      <c r="G20" s="130">
        <v>12</v>
      </c>
      <c r="H20" s="130">
        <v>6</v>
      </c>
      <c r="I20" s="130">
        <v>10</v>
      </c>
      <c r="J20" s="130">
        <v>0</v>
      </c>
      <c r="K20" s="130">
        <v>15</v>
      </c>
      <c r="L20" s="130">
        <v>9</v>
      </c>
      <c r="M20" s="130">
        <v>10</v>
      </c>
      <c r="N20" s="130">
        <v>9</v>
      </c>
      <c r="O20" s="130">
        <v>8</v>
      </c>
      <c r="P20" s="130"/>
      <c r="Q20" s="12"/>
      <c r="R20" s="124">
        <f t="shared" si="0"/>
        <v>92</v>
      </c>
      <c r="S20" s="126">
        <v>18</v>
      </c>
      <c r="T20" s="30">
        <f t="shared" si="1"/>
        <v>31</v>
      </c>
    </row>
    <row r="21" spans="1:20" ht="19.5" customHeight="1">
      <c r="A21" s="102">
        <v>50</v>
      </c>
      <c r="B21" s="102">
        <v>14</v>
      </c>
      <c r="C21" s="126" t="s">
        <v>125</v>
      </c>
      <c r="D21" s="129" t="s">
        <v>124</v>
      </c>
      <c r="E21" s="127" t="s">
        <v>50</v>
      </c>
      <c r="F21" s="102">
        <v>12</v>
      </c>
      <c r="G21" s="102">
        <v>9</v>
      </c>
      <c r="H21" s="102">
        <v>0</v>
      </c>
      <c r="I21" s="102">
        <v>8</v>
      </c>
      <c r="J21" s="102">
        <v>11</v>
      </c>
      <c r="K21" s="102">
        <v>15</v>
      </c>
      <c r="L21" s="102">
        <v>9</v>
      </c>
      <c r="M21" s="102">
        <v>9</v>
      </c>
      <c r="N21" s="102">
        <v>9</v>
      </c>
      <c r="O21" s="102">
        <v>10</v>
      </c>
      <c r="P21" s="102"/>
      <c r="Q21" s="14"/>
      <c r="R21" s="124">
        <f t="shared" si="0"/>
        <v>92</v>
      </c>
      <c r="S21" s="126">
        <v>19</v>
      </c>
      <c r="T21" s="30">
        <f t="shared" si="1"/>
        <v>21</v>
      </c>
    </row>
    <row r="22" spans="1:20" ht="19.5" customHeight="1">
      <c r="A22" s="102">
        <v>31</v>
      </c>
      <c r="B22" s="102">
        <v>3</v>
      </c>
      <c r="C22" s="126" t="s">
        <v>60</v>
      </c>
      <c r="D22" s="129" t="s">
        <v>93</v>
      </c>
      <c r="E22" s="127" t="s">
        <v>74</v>
      </c>
      <c r="F22" s="102">
        <v>14</v>
      </c>
      <c r="G22" s="102">
        <v>10</v>
      </c>
      <c r="H22" s="102">
        <v>9</v>
      </c>
      <c r="I22" s="102">
        <v>9</v>
      </c>
      <c r="J22" s="102">
        <v>0</v>
      </c>
      <c r="K22" s="102">
        <v>14</v>
      </c>
      <c r="L22" s="102">
        <v>9</v>
      </c>
      <c r="M22" s="102">
        <v>9</v>
      </c>
      <c r="N22" s="102">
        <v>9</v>
      </c>
      <c r="O22" s="102">
        <v>6</v>
      </c>
      <c r="P22" s="102"/>
      <c r="Q22" s="14"/>
      <c r="R22" s="124">
        <f t="shared" si="0"/>
        <v>89</v>
      </c>
      <c r="S22" s="126">
        <v>20</v>
      </c>
      <c r="T22" s="30">
        <f t="shared" si="1"/>
        <v>33</v>
      </c>
    </row>
    <row r="23" spans="1:20" ht="19.5" customHeight="1">
      <c r="A23" s="102">
        <v>54</v>
      </c>
      <c r="B23" s="102">
        <v>22</v>
      </c>
      <c r="C23" s="126" t="s">
        <v>100</v>
      </c>
      <c r="D23" s="107" t="s">
        <v>101</v>
      </c>
      <c r="E23" s="127" t="s">
        <v>135</v>
      </c>
      <c r="F23" s="102">
        <v>12</v>
      </c>
      <c r="G23" s="102">
        <v>0</v>
      </c>
      <c r="H23" s="102">
        <v>8</v>
      </c>
      <c r="I23" s="102">
        <v>9</v>
      </c>
      <c r="J23" s="102">
        <v>11</v>
      </c>
      <c r="K23" s="102">
        <v>15</v>
      </c>
      <c r="L23" s="102">
        <v>9</v>
      </c>
      <c r="M23" s="102">
        <v>9</v>
      </c>
      <c r="N23" s="102">
        <v>9</v>
      </c>
      <c r="O23" s="102">
        <v>7</v>
      </c>
      <c r="P23" s="102"/>
      <c r="Q23" s="14"/>
      <c r="R23" s="124">
        <f t="shared" si="0"/>
        <v>89</v>
      </c>
      <c r="S23" s="126">
        <v>21</v>
      </c>
      <c r="T23" s="30">
        <f t="shared" si="1"/>
        <v>20</v>
      </c>
    </row>
    <row r="24" spans="1:20" ht="19.5" customHeight="1">
      <c r="A24" s="102">
        <v>47</v>
      </c>
      <c r="B24" s="102">
        <v>47</v>
      </c>
      <c r="C24" s="126" t="s">
        <v>78</v>
      </c>
      <c r="D24" s="107" t="s">
        <v>134</v>
      </c>
      <c r="E24" s="127" t="s">
        <v>72</v>
      </c>
      <c r="F24" s="130">
        <v>12</v>
      </c>
      <c r="G24" s="130">
        <v>9</v>
      </c>
      <c r="H24" s="130">
        <v>6</v>
      </c>
      <c r="I24" s="130">
        <v>8</v>
      </c>
      <c r="J24" s="130">
        <v>9</v>
      </c>
      <c r="K24" s="130">
        <v>12</v>
      </c>
      <c r="L24" s="130">
        <v>8</v>
      </c>
      <c r="M24" s="130">
        <v>9</v>
      </c>
      <c r="N24" s="130">
        <v>9</v>
      </c>
      <c r="O24" s="130">
        <v>6</v>
      </c>
      <c r="P24" s="130"/>
      <c r="Q24" s="12"/>
      <c r="R24" s="124">
        <f t="shared" si="0"/>
        <v>88</v>
      </c>
      <c r="S24" s="126">
        <v>22</v>
      </c>
      <c r="T24" s="30">
        <f t="shared" si="1"/>
        <v>27</v>
      </c>
    </row>
    <row r="25" spans="1:20" ht="19.5" customHeight="1">
      <c r="A25" s="102">
        <v>56</v>
      </c>
      <c r="B25" s="102">
        <v>28</v>
      </c>
      <c r="C25" s="126" t="s">
        <v>143</v>
      </c>
      <c r="D25" s="107" t="s">
        <v>107</v>
      </c>
      <c r="E25" s="127" t="s">
        <v>64</v>
      </c>
      <c r="F25" s="102">
        <v>14</v>
      </c>
      <c r="G25" s="102">
        <v>9</v>
      </c>
      <c r="H25" s="102">
        <v>8</v>
      </c>
      <c r="I25" s="102">
        <v>8</v>
      </c>
      <c r="J25" s="102">
        <v>0</v>
      </c>
      <c r="K25" s="102">
        <v>12</v>
      </c>
      <c r="L25" s="102">
        <v>9</v>
      </c>
      <c r="M25" s="102">
        <v>9</v>
      </c>
      <c r="N25" s="102">
        <v>9</v>
      </c>
      <c r="O25" s="102">
        <v>9</v>
      </c>
      <c r="P25" s="102"/>
      <c r="Q25" s="14"/>
      <c r="R25" s="124">
        <f t="shared" si="0"/>
        <v>87</v>
      </c>
      <c r="S25" s="126">
        <v>23</v>
      </c>
      <c r="T25" s="30">
        <f t="shared" si="1"/>
        <v>31</v>
      </c>
    </row>
    <row r="26" spans="1:20" ht="19.5" customHeight="1">
      <c r="A26" s="102">
        <v>15</v>
      </c>
      <c r="B26" s="102">
        <v>43</v>
      </c>
      <c r="C26" s="126" t="s">
        <v>90</v>
      </c>
      <c r="D26" s="107" t="s">
        <v>91</v>
      </c>
      <c r="E26" s="127" t="s">
        <v>121</v>
      </c>
      <c r="F26" s="130">
        <v>13</v>
      </c>
      <c r="G26" s="130">
        <v>11</v>
      </c>
      <c r="H26" s="130">
        <v>0</v>
      </c>
      <c r="I26" s="130">
        <v>10</v>
      </c>
      <c r="J26" s="130">
        <v>0</v>
      </c>
      <c r="K26" s="130">
        <v>15</v>
      </c>
      <c r="L26" s="130">
        <v>10</v>
      </c>
      <c r="M26" s="130">
        <v>9</v>
      </c>
      <c r="N26" s="130">
        <v>10</v>
      </c>
      <c r="O26" s="130">
        <v>9</v>
      </c>
      <c r="P26" s="130"/>
      <c r="Q26" s="12"/>
      <c r="R26" s="124">
        <f t="shared" si="0"/>
        <v>87</v>
      </c>
      <c r="S26" s="126">
        <v>24</v>
      </c>
      <c r="T26" s="30">
        <f t="shared" si="1"/>
        <v>24</v>
      </c>
    </row>
    <row r="27" spans="1:20" ht="19.5" customHeight="1">
      <c r="A27" s="102">
        <v>55</v>
      </c>
      <c r="B27" s="102">
        <v>23</v>
      </c>
      <c r="C27" s="126" t="s">
        <v>100</v>
      </c>
      <c r="D27" s="107" t="s">
        <v>101</v>
      </c>
      <c r="E27" s="127" t="s">
        <v>122</v>
      </c>
      <c r="F27" s="102">
        <v>12</v>
      </c>
      <c r="G27" s="102">
        <v>10</v>
      </c>
      <c r="H27" s="102">
        <v>7</v>
      </c>
      <c r="I27" s="102">
        <v>8</v>
      </c>
      <c r="J27" s="102">
        <v>0</v>
      </c>
      <c r="K27" s="102">
        <v>13</v>
      </c>
      <c r="L27" s="102">
        <v>9</v>
      </c>
      <c r="M27" s="102">
        <v>8</v>
      </c>
      <c r="N27" s="102">
        <v>9</v>
      </c>
      <c r="O27" s="102">
        <v>9</v>
      </c>
      <c r="P27" s="102"/>
      <c r="Q27" s="14"/>
      <c r="R27" s="124">
        <f t="shared" si="0"/>
        <v>85</v>
      </c>
      <c r="S27" s="126">
        <v>25</v>
      </c>
      <c r="T27" s="30">
        <f t="shared" si="1"/>
        <v>29</v>
      </c>
    </row>
    <row r="28" spans="1:20" ht="19.5" customHeight="1">
      <c r="A28" s="102">
        <v>13</v>
      </c>
      <c r="B28" s="102">
        <v>41</v>
      </c>
      <c r="C28" s="126" t="s">
        <v>90</v>
      </c>
      <c r="D28" s="107" t="s">
        <v>91</v>
      </c>
      <c r="E28" s="127" t="s">
        <v>116</v>
      </c>
      <c r="F28" s="102">
        <v>13</v>
      </c>
      <c r="G28" s="102">
        <v>9</v>
      </c>
      <c r="H28" s="102">
        <v>0</v>
      </c>
      <c r="I28" s="102">
        <v>9</v>
      </c>
      <c r="J28" s="102">
        <v>0</v>
      </c>
      <c r="K28" s="102">
        <v>12</v>
      </c>
      <c r="L28" s="102">
        <v>9</v>
      </c>
      <c r="M28" s="102">
        <v>10</v>
      </c>
      <c r="N28" s="102">
        <v>10</v>
      </c>
      <c r="O28" s="102">
        <v>9</v>
      </c>
      <c r="P28" s="102"/>
      <c r="Q28" s="14"/>
      <c r="R28" s="124">
        <f t="shared" si="0"/>
        <v>81</v>
      </c>
      <c r="S28" s="126">
        <v>26</v>
      </c>
      <c r="T28" s="30">
        <f t="shared" si="1"/>
        <v>22</v>
      </c>
    </row>
    <row r="29" spans="1:20" ht="19.5" customHeight="1">
      <c r="A29" s="102">
        <v>16</v>
      </c>
      <c r="B29" s="102">
        <v>44</v>
      </c>
      <c r="C29" s="126" t="s">
        <v>90</v>
      </c>
      <c r="D29" s="107" t="s">
        <v>91</v>
      </c>
      <c r="E29" s="127" t="s">
        <v>65</v>
      </c>
      <c r="F29" s="102">
        <v>12</v>
      </c>
      <c r="G29" s="102">
        <v>10</v>
      </c>
      <c r="H29" s="102">
        <v>0</v>
      </c>
      <c r="I29" s="102">
        <v>9</v>
      </c>
      <c r="J29" s="102">
        <v>0</v>
      </c>
      <c r="K29" s="102">
        <v>14</v>
      </c>
      <c r="L29" s="102">
        <v>9</v>
      </c>
      <c r="M29" s="102">
        <v>9</v>
      </c>
      <c r="N29" s="102">
        <v>9</v>
      </c>
      <c r="O29" s="102">
        <v>9</v>
      </c>
      <c r="P29" s="102"/>
      <c r="Q29" s="14"/>
      <c r="R29" s="124">
        <f t="shared" si="0"/>
        <v>81</v>
      </c>
      <c r="S29" s="126">
        <v>27</v>
      </c>
      <c r="T29" s="30">
        <f t="shared" si="1"/>
        <v>22</v>
      </c>
    </row>
    <row r="30" spans="1:20" ht="19.5" customHeight="1">
      <c r="A30" s="102">
        <v>41</v>
      </c>
      <c r="B30" s="102">
        <v>17</v>
      </c>
      <c r="C30" s="126" t="s">
        <v>133</v>
      </c>
      <c r="D30" s="129" t="s">
        <v>204</v>
      </c>
      <c r="E30" s="127" t="s">
        <v>109</v>
      </c>
      <c r="F30" s="102">
        <v>0</v>
      </c>
      <c r="G30" s="102">
        <v>9</v>
      </c>
      <c r="H30" s="102">
        <v>6</v>
      </c>
      <c r="I30" s="102">
        <v>9</v>
      </c>
      <c r="J30" s="102">
        <v>10</v>
      </c>
      <c r="K30" s="102">
        <v>12</v>
      </c>
      <c r="L30" s="102">
        <v>9</v>
      </c>
      <c r="M30" s="102">
        <v>8</v>
      </c>
      <c r="N30" s="102">
        <v>9</v>
      </c>
      <c r="O30" s="102">
        <v>9</v>
      </c>
      <c r="P30" s="102"/>
      <c r="Q30" s="14"/>
      <c r="R30" s="124">
        <f t="shared" si="0"/>
        <v>81</v>
      </c>
      <c r="S30" s="126">
        <v>28</v>
      </c>
      <c r="T30" s="30">
        <f t="shared" si="1"/>
        <v>15</v>
      </c>
    </row>
    <row r="31" spans="1:20" ht="19.5" customHeight="1">
      <c r="A31" s="102">
        <v>40</v>
      </c>
      <c r="B31" s="102">
        <v>36</v>
      </c>
      <c r="C31" s="126" t="s">
        <v>56</v>
      </c>
      <c r="D31" s="129" t="s">
        <v>102</v>
      </c>
      <c r="E31" s="127" t="s">
        <v>58</v>
      </c>
      <c r="F31" s="102">
        <v>12</v>
      </c>
      <c r="G31" s="102">
        <v>10</v>
      </c>
      <c r="H31" s="102">
        <v>0</v>
      </c>
      <c r="I31" s="102">
        <v>9</v>
      </c>
      <c r="J31" s="102">
        <v>0</v>
      </c>
      <c r="K31" s="102">
        <v>14</v>
      </c>
      <c r="L31" s="102">
        <v>9</v>
      </c>
      <c r="M31" s="102">
        <v>9</v>
      </c>
      <c r="N31" s="102">
        <v>9</v>
      </c>
      <c r="O31" s="102">
        <v>8</v>
      </c>
      <c r="P31" s="102"/>
      <c r="Q31" s="14"/>
      <c r="R31" s="124">
        <f t="shared" si="0"/>
        <v>80</v>
      </c>
      <c r="S31" s="126">
        <v>29</v>
      </c>
      <c r="T31" s="30">
        <f aca="true" t="shared" si="2" ref="T31:T94">SUM(F31:H31)</f>
        <v>22</v>
      </c>
    </row>
    <row r="32" spans="1:20" ht="19.5" customHeight="1">
      <c r="A32" s="102">
        <v>14</v>
      </c>
      <c r="B32" s="102">
        <v>42</v>
      </c>
      <c r="C32" s="126" t="s">
        <v>90</v>
      </c>
      <c r="D32" s="107" t="s">
        <v>91</v>
      </c>
      <c r="E32" s="127" t="s">
        <v>66</v>
      </c>
      <c r="F32" s="102">
        <v>12</v>
      </c>
      <c r="G32" s="102">
        <v>10</v>
      </c>
      <c r="H32" s="102">
        <v>0</v>
      </c>
      <c r="I32" s="102">
        <v>9</v>
      </c>
      <c r="J32" s="102">
        <v>0</v>
      </c>
      <c r="K32" s="102">
        <v>13</v>
      </c>
      <c r="L32" s="102">
        <v>9</v>
      </c>
      <c r="M32" s="102">
        <v>9</v>
      </c>
      <c r="N32" s="102">
        <v>9</v>
      </c>
      <c r="O32" s="102">
        <v>9</v>
      </c>
      <c r="P32" s="102"/>
      <c r="Q32" s="14"/>
      <c r="R32" s="124">
        <f t="shared" si="0"/>
        <v>80</v>
      </c>
      <c r="S32" s="126">
        <v>30</v>
      </c>
      <c r="T32" s="30">
        <f t="shared" si="2"/>
        <v>22</v>
      </c>
    </row>
    <row r="33" spans="1:20" ht="19.5" customHeight="1">
      <c r="A33" s="102">
        <v>39</v>
      </c>
      <c r="B33" s="102">
        <v>35</v>
      </c>
      <c r="C33" s="126" t="s">
        <v>56</v>
      </c>
      <c r="D33" s="129" t="s">
        <v>102</v>
      </c>
      <c r="E33" s="127" t="s">
        <v>59</v>
      </c>
      <c r="F33" s="102">
        <v>12</v>
      </c>
      <c r="G33" s="102">
        <v>10</v>
      </c>
      <c r="H33" s="102">
        <v>0</v>
      </c>
      <c r="I33" s="102">
        <v>9</v>
      </c>
      <c r="J33" s="102">
        <v>0</v>
      </c>
      <c r="K33" s="102">
        <v>14</v>
      </c>
      <c r="L33" s="102">
        <v>9</v>
      </c>
      <c r="M33" s="102">
        <v>9</v>
      </c>
      <c r="N33" s="102">
        <v>9</v>
      </c>
      <c r="O33" s="102">
        <v>7</v>
      </c>
      <c r="P33" s="102"/>
      <c r="Q33" s="14"/>
      <c r="R33" s="124">
        <f t="shared" si="0"/>
        <v>79</v>
      </c>
      <c r="S33" s="126">
        <v>31</v>
      </c>
      <c r="T33" s="30">
        <f t="shared" si="2"/>
        <v>22</v>
      </c>
    </row>
    <row r="34" spans="1:20" ht="19.5" customHeight="1">
      <c r="A34" s="102">
        <v>48</v>
      </c>
      <c r="B34" s="102">
        <v>48</v>
      </c>
      <c r="C34" s="126" t="s">
        <v>78</v>
      </c>
      <c r="D34" s="107" t="s">
        <v>134</v>
      </c>
      <c r="E34" s="127" t="s">
        <v>75</v>
      </c>
      <c r="F34" s="130">
        <v>12</v>
      </c>
      <c r="G34" s="130">
        <v>9</v>
      </c>
      <c r="H34" s="130">
        <v>6</v>
      </c>
      <c r="I34" s="130">
        <v>8</v>
      </c>
      <c r="J34" s="130">
        <v>0</v>
      </c>
      <c r="K34" s="130">
        <v>12</v>
      </c>
      <c r="L34" s="130">
        <v>8</v>
      </c>
      <c r="M34" s="130">
        <v>8</v>
      </c>
      <c r="N34" s="130">
        <v>8</v>
      </c>
      <c r="O34" s="130">
        <v>7</v>
      </c>
      <c r="P34" s="130"/>
      <c r="Q34" s="12"/>
      <c r="R34" s="124">
        <f t="shared" si="0"/>
        <v>78</v>
      </c>
      <c r="S34" s="126">
        <v>32</v>
      </c>
      <c r="T34" s="30">
        <f t="shared" si="2"/>
        <v>27</v>
      </c>
    </row>
    <row r="35" spans="1:20" ht="19.5" customHeight="1">
      <c r="A35" s="102">
        <v>52</v>
      </c>
      <c r="B35" s="102">
        <v>16</v>
      </c>
      <c r="C35" s="126" t="s">
        <v>125</v>
      </c>
      <c r="D35" s="129" t="s">
        <v>124</v>
      </c>
      <c r="E35" s="127" t="s">
        <v>116</v>
      </c>
      <c r="F35" s="102">
        <v>12</v>
      </c>
      <c r="G35" s="102">
        <v>0</v>
      </c>
      <c r="H35" s="102">
        <v>6</v>
      </c>
      <c r="I35" s="102">
        <v>9</v>
      </c>
      <c r="J35" s="102">
        <v>0</v>
      </c>
      <c r="K35" s="102">
        <v>14</v>
      </c>
      <c r="L35" s="102">
        <v>8</v>
      </c>
      <c r="M35" s="102">
        <v>9</v>
      </c>
      <c r="N35" s="102">
        <v>9</v>
      </c>
      <c r="O35" s="102">
        <v>9</v>
      </c>
      <c r="P35" s="102"/>
      <c r="Q35" s="14"/>
      <c r="R35" s="124">
        <f aca="true" t="shared" si="3" ref="R35:R58">IF(E35="","",SUM(F35:P35)-(Q35))</f>
        <v>76</v>
      </c>
      <c r="S35" s="126">
        <v>33</v>
      </c>
      <c r="T35" s="30">
        <f t="shared" si="2"/>
        <v>18</v>
      </c>
    </row>
    <row r="36" spans="1:20" ht="19.5" customHeight="1">
      <c r="A36" s="102">
        <v>49</v>
      </c>
      <c r="B36" s="102">
        <v>9</v>
      </c>
      <c r="C36" s="126" t="s">
        <v>94</v>
      </c>
      <c r="D36" s="129" t="s">
        <v>95</v>
      </c>
      <c r="E36" s="127" t="s">
        <v>67</v>
      </c>
      <c r="F36" s="102">
        <v>0</v>
      </c>
      <c r="G36" s="102">
        <v>0</v>
      </c>
      <c r="H36" s="102">
        <v>6</v>
      </c>
      <c r="I36" s="102">
        <v>9</v>
      </c>
      <c r="J36" s="102">
        <v>11</v>
      </c>
      <c r="K36" s="102">
        <v>12</v>
      </c>
      <c r="L36" s="102">
        <v>9</v>
      </c>
      <c r="M36" s="102">
        <v>9</v>
      </c>
      <c r="N36" s="102">
        <v>9</v>
      </c>
      <c r="O36" s="102">
        <v>11</v>
      </c>
      <c r="P36" s="102"/>
      <c r="Q36" s="14"/>
      <c r="R36" s="124">
        <f t="shared" si="3"/>
        <v>76</v>
      </c>
      <c r="S36" s="126">
        <v>34</v>
      </c>
      <c r="T36" s="30">
        <f t="shared" si="2"/>
        <v>6</v>
      </c>
    </row>
    <row r="37" spans="1:20" ht="19.5" customHeight="1">
      <c r="A37" s="102">
        <v>50</v>
      </c>
      <c r="B37" s="102">
        <v>10</v>
      </c>
      <c r="C37" s="126" t="s">
        <v>94</v>
      </c>
      <c r="D37" s="129" t="s">
        <v>95</v>
      </c>
      <c r="E37" s="127" t="s">
        <v>71</v>
      </c>
      <c r="F37" s="130">
        <v>12</v>
      </c>
      <c r="G37" s="130">
        <v>0</v>
      </c>
      <c r="H37" s="130">
        <v>0</v>
      </c>
      <c r="I37" s="130">
        <v>9</v>
      </c>
      <c r="J37" s="130">
        <v>10</v>
      </c>
      <c r="K37" s="130">
        <v>12</v>
      </c>
      <c r="L37" s="130">
        <v>9</v>
      </c>
      <c r="M37" s="130">
        <v>8</v>
      </c>
      <c r="N37" s="130">
        <v>9</v>
      </c>
      <c r="O37" s="130">
        <v>6</v>
      </c>
      <c r="P37" s="130"/>
      <c r="Q37" s="12"/>
      <c r="R37" s="124">
        <f t="shared" si="3"/>
        <v>75</v>
      </c>
      <c r="S37" s="126">
        <v>35</v>
      </c>
      <c r="T37" s="30">
        <f t="shared" si="2"/>
        <v>12</v>
      </c>
    </row>
    <row r="38" spans="1:20" ht="19.5" customHeight="1">
      <c r="A38" s="102">
        <v>53</v>
      </c>
      <c r="B38" s="102">
        <v>21</v>
      </c>
      <c r="C38" s="126" t="s">
        <v>100</v>
      </c>
      <c r="D38" s="107" t="s">
        <v>101</v>
      </c>
      <c r="E38" s="127" t="s">
        <v>112</v>
      </c>
      <c r="F38" s="102">
        <v>12</v>
      </c>
      <c r="G38" s="102">
        <v>0</v>
      </c>
      <c r="H38" s="102">
        <v>6</v>
      </c>
      <c r="I38" s="102">
        <v>9</v>
      </c>
      <c r="J38" s="102">
        <v>0</v>
      </c>
      <c r="K38" s="102">
        <v>13</v>
      </c>
      <c r="L38" s="102">
        <v>9</v>
      </c>
      <c r="M38" s="102">
        <v>9</v>
      </c>
      <c r="N38" s="102">
        <v>9</v>
      </c>
      <c r="O38" s="102">
        <v>6</v>
      </c>
      <c r="P38" s="102"/>
      <c r="Q38" s="14"/>
      <c r="R38" s="124">
        <f t="shared" si="3"/>
        <v>73</v>
      </c>
      <c r="S38" s="126">
        <v>36</v>
      </c>
      <c r="T38" s="30">
        <f t="shared" si="2"/>
        <v>18</v>
      </c>
    </row>
    <row r="39" spans="1:20" ht="19.5" customHeight="1">
      <c r="A39" s="102">
        <v>7</v>
      </c>
      <c r="B39" s="102">
        <v>11</v>
      </c>
      <c r="C39" s="126" t="s">
        <v>51</v>
      </c>
      <c r="D39" s="107" t="s">
        <v>129</v>
      </c>
      <c r="E39" s="127" t="s">
        <v>130</v>
      </c>
      <c r="F39" s="102">
        <v>0</v>
      </c>
      <c r="G39" s="102">
        <v>9</v>
      </c>
      <c r="H39" s="102">
        <v>6</v>
      </c>
      <c r="I39" s="102">
        <v>9</v>
      </c>
      <c r="J39" s="102">
        <v>0</v>
      </c>
      <c r="K39" s="102">
        <v>13</v>
      </c>
      <c r="L39" s="102">
        <v>9</v>
      </c>
      <c r="M39" s="102">
        <v>8</v>
      </c>
      <c r="N39" s="102">
        <v>9</v>
      </c>
      <c r="O39" s="102">
        <v>8</v>
      </c>
      <c r="P39" s="102"/>
      <c r="Q39" s="14"/>
      <c r="R39" s="124">
        <f t="shared" si="3"/>
        <v>71</v>
      </c>
      <c r="S39" s="126">
        <v>37</v>
      </c>
      <c r="T39" s="30">
        <f t="shared" si="2"/>
        <v>15</v>
      </c>
    </row>
    <row r="40" spans="1:20" ht="19.5" customHeight="1">
      <c r="A40" s="102">
        <v>8</v>
      </c>
      <c r="B40" s="102">
        <v>12</v>
      </c>
      <c r="C40" s="126" t="s">
        <v>51</v>
      </c>
      <c r="D40" s="107" t="s">
        <v>129</v>
      </c>
      <c r="E40" s="127" t="s">
        <v>55</v>
      </c>
      <c r="F40" s="102">
        <v>0</v>
      </c>
      <c r="G40" s="102">
        <v>9</v>
      </c>
      <c r="H40" s="102">
        <v>6</v>
      </c>
      <c r="I40" s="102">
        <v>9</v>
      </c>
      <c r="J40" s="102">
        <v>0</v>
      </c>
      <c r="K40" s="102">
        <v>12</v>
      </c>
      <c r="L40" s="102">
        <v>9</v>
      </c>
      <c r="M40" s="102">
        <v>8</v>
      </c>
      <c r="N40" s="102">
        <v>9</v>
      </c>
      <c r="O40" s="102">
        <v>8</v>
      </c>
      <c r="P40" s="102"/>
      <c r="Q40" s="14"/>
      <c r="R40" s="124">
        <f t="shared" si="3"/>
        <v>70</v>
      </c>
      <c r="S40" s="126">
        <v>38</v>
      </c>
      <c r="T40" s="30">
        <f t="shared" si="2"/>
        <v>15</v>
      </c>
    </row>
    <row r="41" spans="1:20" ht="19.5" customHeight="1">
      <c r="A41" s="102">
        <v>2</v>
      </c>
      <c r="B41" s="102">
        <v>6</v>
      </c>
      <c r="C41" s="126" t="s">
        <v>51</v>
      </c>
      <c r="D41" s="107" t="s">
        <v>129</v>
      </c>
      <c r="E41" s="127" t="s">
        <v>52</v>
      </c>
      <c r="F41" s="102">
        <v>0</v>
      </c>
      <c r="G41" s="102">
        <v>0</v>
      </c>
      <c r="H41" s="102">
        <v>6</v>
      </c>
      <c r="I41" s="102">
        <v>9</v>
      </c>
      <c r="J41" s="102">
        <v>9</v>
      </c>
      <c r="K41" s="102">
        <v>11</v>
      </c>
      <c r="L41" s="102">
        <v>9</v>
      </c>
      <c r="M41" s="102">
        <v>9</v>
      </c>
      <c r="N41" s="102">
        <v>9</v>
      </c>
      <c r="O41" s="102">
        <v>8</v>
      </c>
      <c r="P41" s="102"/>
      <c r="Q41" s="14"/>
      <c r="R41" s="124">
        <f t="shared" si="3"/>
        <v>70</v>
      </c>
      <c r="S41" s="126">
        <v>39</v>
      </c>
      <c r="T41" s="30">
        <f t="shared" si="2"/>
        <v>6</v>
      </c>
    </row>
    <row r="42" spans="1:20" ht="19.5" customHeight="1">
      <c r="A42" s="102">
        <v>5</v>
      </c>
      <c r="B42" s="102">
        <v>9</v>
      </c>
      <c r="C42" s="126" t="s">
        <v>51</v>
      </c>
      <c r="D42" s="107" t="s">
        <v>129</v>
      </c>
      <c r="E42" s="127" t="s">
        <v>63</v>
      </c>
      <c r="F42" s="130">
        <v>0</v>
      </c>
      <c r="G42" s="130">
        <v>9</v>
      </c>
      <c r="H42" s="130">
        <v>8</v>
      </c>
      <c r="I42" s="130">
        <v>9</v>
      </c>
      <c r="J42" s="130">
        <v>0</v>
      </c>
      <c r="K42" s="130">
        <v>11</v>
      </c>
      <c r="L42" s="130">
        <v>8</v>
      </c>
      <c r="M42" s="130">
        <v>9</v>
      </c>
      <c r="N42" s="130">
        <v>8</v>
      </c>
      <c r="O42" s="130">
        <v>7</v>
      </c>
      <c r="P42" s="130"/>
      <c r="Q42" s="12"/>
      <c r="R42" s="124">
        <f t="shared" si="3"/>
        <v>69</v>
      </c>
      <c r="S42" s="126">
        <v>40</v>
      </c>
      <c r="T42" s="30">
        <f t="shared" si="2"/>
        <v>17</v>
      </c>
    </row>
    <row r="43" spans="1:20" ht="19.5" customHeight="1">
      <c r="A43" s="102">
        <v>1</v>
      </c>
      <c r="B43" s="102">
        <v>5</v>
      </c>
      <c r="C43" s="126" t="s">
        <v>51</v>
      </c>
      <c r="D43" s="107" t="s">
        <v>129</v>
      </c>
      <c r="E43" s="127" t="s">
        <v>106</v>
      </c>
      <c r="F43" s="102">
        <v>0</v>
      </c>
      <c r="G43" s="102">
        <v>9</v>
      </c>
      <c r="H43" s="102">
        <v>6</v>
      </c>
      <c r="I43" s="102">
        <v>8</v>
      </c>
      <c r="J43" s="102">
        <v>0</v>
      </c>
      <c r="K43" s="102">
        <v>11</v>
      </c>
      <c r="L43" s="102">
        <v>9</v>
      </c>
      <c r="M43" s="102">
        <v>9</v>
      </c>
      <c r="N43" s="102">
        <v>9</v>
      </c>
      <c r="O43" s="102">
        <v>6</v>
      </c>
      <c r="P43" s="102"/>
      <c r="Q43" s="14"/>
      <c r="R43" s="124">
        <f t="shared" si="3"/>
        <v>67</v>
      </c>
      <c r="S43" s="126">
        <v>41</v>
      </c>
      <c r="T43" s="30">
        <f t="shared" si="2"/>
        <v>15</v>
      </c>
    </row>
    <row r="44" spans="1:20" ht="19.5" customHeight="1">
      <c r="A44" s="102">
        <v>52</v>
      </c>
      <c r="B44" s="102">
        <v>12</v>
      </c>
      <c r="C44" s="126" t="s">
        <v>188</v>
      </c>
      <c r="D44" s="129" t="s">
        <v>127</v>
      </c>
      <c r="E44" s="127" t="s">
        <v>110</v>
      </c>
      <c r="F44" s="102">
        <v>0</v>
      </c>
      <c r="G44" s="102">
        <v>9</v>
      </c>
      <c r="H44" s="102">
        <v>0</v>
      </c>
      <c r="I44" s="102">
        <v>9</v>
      </c>
      <c r="J44" s="102">
        <v>0</v>
      </c>
      <c r="K44" s="102">
        <v>12</v>
      </c>
      <c r="L44" s="102">
        <v>9</v>
      </c>
      <c r="M44" s="102">
        <v>9</v>
      </c>
      <c r="N44" s="102">
        <v>9</v>
      </c>
      <c r="O44" s="102">
        <v>9</v>
      </c>
      <c r="P44" s="102"/>
      <c r="Q44" s="14"/>
      <c r="R44" s="124">
        <f t="shared" si="3"/>
        <v>66</v>
      </c>
      <c r="S44" s="126">
        <v>42</v>
      </c>
      <c r="T44" s="30">
        <f t="shared" si="2"/>
        <v>9</v>
      </c>
    </row>
    <row r="45" spans="1:20" ht="19.5" customHeight="1">
      <c r="A45" s="102">
        <v>4</v>
      </c>
      <c r="B45" s="102">
        <v>8</v>
      </c>
      <c r="C45" s="126" t="s">
        <v>51</v>
      </c>
      <c r="D45" s="107" t="s">
        <v>129</v>
      </c>
      <c r="E45" s="127" t="s">
        <v>123</v>
      </c>
      <c r="F45" s="102">
        <v>0</v>
      </c>
      <c r="G45" s="102">
        <v>0</v>
      </c>
      <c r="H45" s="102">
        <v>0</v>
      </c>
      <c r="I45" s="102">
        <v>8</v>
      </c>
      <c r="J45" s="102">
        <v>9</v>
      </c>
      <c r="K45" s="102">
        <v>11</v>
      </c>
      <c r="L45" s="102">
        <v>9</v>
      </c>
      <c r="M45" s="102">
        <v>9</v>
      </c>
      <c r="N45" s="102">
        <v>9</v>
      </c>
      <c r="O45" s="102">
        <v>9</v>
      </c>
      <c r="P45" s="102"/>
      <c r="Q45" s="14"/>
      <c r="R45" s="124">
        <f t="shared" si="3"/>
        <v>64</v>
      </c>
      <c r="S45" s="126">
        <v>43</v>
      </c>
      <c r="T45" s="30">
        <f t="shared" si="2"/>
        <v>0</v>
      </c>
    </row>
    <row r="46" spans="1:20" ht="19.5" customHeight="1">
      <c r="A46" s="102">
        <v>6</v>
      </c>
      <c r="B46" s="102">
        <v>10</v>
      </c>
      <c r="C46" s="126" t="s">
        <v>51</v>
      </c>
      <c r="D46" s="107" t="s">
        <v>129</v>
      </c>
      <c r="E46" s="127" t="s">
        <v>61</v>
      </c>
      <c r="F46" s="102">
        <v>0</v>
      </c>
      <c r="G46" s="102">
        <v>0</v>
      </c>
      <c r="H46" s="102">
        <v>6</v>
      </c>
      <c r="I46" s="102">
        <v>9</v>
      </c>
      <c r="J46" s="102">
        <v>0</v>
      </c>
      <c r="K46" s="102">
        <v>12</v>
      </c>
      <c r="L46" s="102">
        <v>9</v>
      </c>
      <c r="M46" s="102">
        <v>9</v>
      </c>
      <c r="N46" s="102">
        <v>9</v>
      </c>
      <c r="O46" s="102">
        <v>8</v>
      </c>
      <c r="P46" s="102"/>
      <c r="Q46" s="14"/>
      <c r="R46" s="124">
        <f t="shared" si="3"/>
        <v>62</v>
      </c>
      <c r="S46" s="126">
        <v>44</v>
      </c>
      <c r="T46" s="30">
        <f t="shared" si="2"/>
        <v>6</v>
      </c>
    </row>
    <row r="47" spans="1:20" ht="19.5" customHeight="1">
      <c r="A47" s="102">
        <v>56</v>
      </c>
      <c r="B47" s="102">
        <v>24</v>
      </c>
      <c r="C47" s="126" t="s">
        <v>100</v>
      </c>
      <c r="D47" s="107" t="s">
        <v>101</v>
      </c>
      <c r="E47" s="127" t="s">
        <v>68</v>
      </c>
      <c r="F47" s="102">
        <v>0</v>
      </c>
      <c r="G47" s="102">
        <v>0</v>
      </c>
      <c r="H47" s="102">
        <v>7</v>
      </c>
      <c r="I47" s="102">
        <v>8</v>
      </c>
      <c r="J47" s="102">
        <v>0</v>
      </c>
      <c r="K47" s="102">
        <v>13</v>
      </c>
      <c r="L47" s="102">
        <v>9</v>
      </c>
      <c r="M47" s="102">
        <v>9</v>
      </c>
      <c r="N47" s="102">
        <v>9</v>
      </c>
      <c r="O47" s="102">
        <v>6</v>
      </c>
      <c r="P47" s="102"/>
      <c r="Q47" s="14"/>
      <c r="R47" s="124">
        <f t="shared" si="3"/>
        <v>61</v>
      </c>
      <c r="S47" s="126">
        <v>45</v>
      </c>
      <c r="T47" s="30">
        <f t="shared" si="2"/>
        <v>7</v>
      </c>
    </row>
    <row r="48" spans="1:20" ht="19.5" customHeight="1">
      <c r="A48" s="102">
        <v>3</v>
      </c>
      <c r="B48" s="102">
        <v>7</v>
      </c>
      <c r="C48" s="126" t="s">
        <v>51</v>
      </c>
      <c r="D48" s="107" t="s">
        <v>129</v>
      </c>
      <c r="E48" s="127" t="s">
        <v>79</v>
      </c>
      <c r="F48" s="102">
        <v>0</v>
      </c>
      <c r="G48" s="102">
        <v>0</v>
      </c>
      <c r="H48" s="102">
        <v>6</v>
      </c>
      <c r="I48" s="102">
        <v>9</v>
      </c>
      <c r="J48" s="102">
        <v>0</v>
      </c>
      <c r="K48" s="102">
        <v>11</v>
      </c>
      <c r="L48" s="102">
        <v>9</v>
      </c>
      <c r="M48" s="102">
        <v>9</v>
      </c>
      <c r="N48" s="102">
        <v>9</v>
      </c>
      <c r="O48" s="102">
        <v>8</v>
      </c>
      <c r="P48" s="102"/>
      <c r="Q48" s="14"/>
      <c r="R48" s="124">
        <f t="shared" si="3"/>
        <v>61</v>
      </c>
      <c r="S48" s="126">
        <v>46</v>
      </c>
      <c r="T48" s="30">
        <f t="shared" si="2"/>
        <v>6</v>
      </c>
    </row>
    <row r="49" spans="1:20" ht="19.5" customHeight="1">
      <c r="A49" s="102">
        <v>46</v>
      </c>
      <c r="B49" s="102">
        <v>46</v>
      </c>
      <c r="C49" s="126" t="s">
        <v>78</v>
      </c>
      <c r="D49" s="107" t="s">
        <v>134</v>
      </c>
      <c r="E49" s="127" t="s">
        <v>118</v>
      </c>
      <c r="F49" s="102">
        <v>0</v>
      </c>
      <c r="G49" s="102">
        <v>0</v>
      </c>
      <c r="H49" s="102">
        <v>6</v>
      </c>
      <c r="I49" s="102">
        <v>9</v>
      </c>
      <c r="J49" s="102">
        <v>0</v>
      </c>
      <c r="K49" s="102">
        <v>12</v>
      </c>
      <c r="L49" s="102">
        <v>9</v>
      </c>
      <c r="M49" s="102">
        <v>9</v>
      </c>
      <c r="N49" s="102">
        <v>9</v>
      </c>
      <c r="O49" s="102">
        <v>6</v>
      </c>
      <c r="P49" s="102"/>
      <c r="Q49" s="14"/>
      <c r="R49" s="124">
        <f t="shared" si="3"/>
        <v>60</v>
      </c>
      <c r="S49" s="126">
        <v>47</v>
      </c>
      <c r="T49" s="30">
        <f t="shared" si="2"/>
        <v>6</v>
      </c>
    </row>
    <row r="50" spans="1:20" ht="19.5" customHeight="1">
      <c r="A50" s="102">
        <v>29</v>
      </c>
      <c r="B50" s="102">
        <v>1</v>
      </c>
      <c r="C50" s="126" t="s">
        <v>60</v>
      </c>
      <c r="D50" s="107" t="s">
        <v>93</v>
      </c>
      <c r="E50" s="127" t="s">
        <v>59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/>
      <c r="Q50" s="14"/>
      <c r="R50" s="124">
        <f t="shared" si="3"/>
        <v>0</v>
      </c>
      <c r="S50" s="126">
        <v>48</v>
      </c>
      <c r="T50" s="30">
        <f t="shared" si="2"/>
        <v>0</v>
      </c>
    </row>
    <row r="51" spans="1:20" ht="19.5" customHeight="1">
      <c r="A51" s="102">
        <v>51</v>
      </c>
      <c r="B51" s="102">
        <v>15</v>
      </c>
      <c r="C51" s="126" t="s">
        <v>125</v>
      </c>
      <c r="D51" s="129" t="s">
        <v>124</v>
      </c>
      <c r="E51" s="127" t="s">
        <v>77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/>
      <c r="Q51" s="12"/>
      <c r="R51" s="124">
        <f t="shared" si="3"/>
        <v>0</v>
      </c>
      <c r="S51" s="126">
        <v>49</v>
      </c>
      <c r="T51" s="30">
        <f t="shared" si="2"/>
        <v>0</v>
      </c>
    </row>
    <row r="52" spans="1:20" ht="19.5" customHeight="1">
      <c r="A52" s="102">
        <v>43</v>
      </c>
      <c r="B52" s="102">
        <v>19</v>
      </c>
      <c r="C52" s="126" t="s">
        <v>133</v>
      </c>
      <c r="D52" s="129" t="s">
        <v>204</v>
      </c>
      <c r="E52" s="127" t="s">
        <v>117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/>
      <c r="Q52" s="14"/>
      <c r="R52" s="124">
        <f t="shared" si="3"/>
        <v>0</v>
      </c>
      <c r="S52" s="126">
        <v>50</v>
      </c>
      <c r="T52" s="30">
        <f t="shared" si="2"/>
        <v>0</v>
      </c>
    </row>
    <row r="53" spans="1:20" ht="19.5" customHeight="1">
      <c r="A53" s="102">
        <v>44</v>
      </c>
      <c r="B53" s="102">
        <v>20</v>
      </c>
      <c r="C53" s="126" t="s">
        <v>133</v>
      </c>
      <c r="D53" s="129" t="s">
        <v>204</v>
      </c>
      <c r="E53" s="127" t="s">
        <v>69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/>
      <c r="Q53" s="14"/>
      <c r="R53" s="124">
        <f t="shared" si="3"/>
        <v>0</v>
      </c>
      <c r="S53" s="126">
        <v>51</v>
      </c>
      <c r="T53" s="30">
        <f t="shared" si="2"/>
        <v>0</v>
      </c>
    </row>
    <row r="54" spans="1:20" ht="19.5" customHeight="1">
      <c r="A54" s="102">
        <v>51</v>
      </c>
      <c r="B54" s="102">
        <v>11</v>
      </c>
      <c r="C54" s="126" t="s">
        <v>189</v>
      </c>
      <c r="D54" s="107" t="s">
        <v>127</v>
      </c>
      <c r="E54" s="127" t="s">
        <v>82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/>
      <c r="Q54" s="14"/>
      <c r="R54" s="124">
        <f t="shared" si="3"/>
        <v>0</v>
      </c>
      <c r="S54" s="126">
        <v>52</v>
      </c>
      <c r="T54" s="30">
        <f t="shared" si="2"/>
        <v>0</v>
      </c>
    </row>
    <row r="55" spans="1:20" ht="19.5" customHeight="1">
      <c r="A55" s="102">
        <v>33</v>
      </c>
      <c r="B55" s="102">
        <v>25</v>
      </c>
      <c r="C55" s="126" t="s">
        <v>60</v>
      </c>
      <c r="D55" s="129" t="s">
        <v>93</v>
      </c>
      <c r="E55" s="127" t="s">
        <v>62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4"/>
      <c r="R55" s="124">
        <f t="shared" si="3"/>
        <v>0</v>
      </c>
      <c r="S55" s="126">
        <v>53</v>
      </c>
      <c r="T55" s="30">
        <f t="shared" si="2"/>
        <v>0</v>
      </c>
    </row>
    <row r="56" spans="1:20" ht="19.5" customHeight="1">
      <c r="A56" s="102">
        <v>18</v>
      </c>
      <c r="B56" s="102">
        <v>30</v>
      </c>
      <c r="C56" s="126" t="s">
        <v>143</v>
      </c>
      <c r="D56" s="107" t="s">
        <v>107</v>
      </c>
      <c r="E56" s="127" t="s">
        <v>76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2"/>
      <c r="R56" s="124">
        <f t="shared" si="3"/>
        <v>0</v>
      </c>
      <c r="S56" s="126">
        <v>54</v>
      </c>
      <c r="T56" s="30">
        <f t="shared" si="2"/>
        <v>0</v>
      </c>
    </row>
    <row r="57" spans="1:20" ht="19.5" customHeight="1">
      <c r="A57" s="102">
        <v>19</v>
      </c>
      <c r="B57" s="102">
        <v>31</v>
      </c>
      <c r="C57" s="126" t="s">
        <v>143</v>
      </c>
      <c r="D57" s="107" t="s">
        <v>107</v>
      </c>
      <c r="E57" s="127" t="s">
        <v>81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4"/>
      <c r="R57" s="124">
        <f t="shared" si="3"/>
        <v>0</v>
      </c>
      <c r="S57" s="126">
        <v>55</v>
      </c>
      <c r="T57" s="30">
        <f t="shared" si="2"/>
        <v>0</v>
      </c>
    </row>
    <row r="58" spans="1:20" ht="19.5" customHeight="1">
      <c r="A58" s="102">
        <v>45</v>
      </c>
      <c r="B58" s="102">
        <v>45</v>
      </c>
      <c r="C58" s="126" t="s">
        <v>78</v>
      </c>
      <c r="D58" s="107" t="s">
        <v>134</v>
      </c>
      <c r="E58" s="127" t="s">
        <v>182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4"/>
      <c r="R58" s="124">
        <f t="shared" si="3"/>
        <v>0</v>
      </c>
      <c r="S58" s="126">
        <v>56</v>
      </c>
      <c r="T58" s="30">
        <f t="shared" si="2"/>
        <v>0</v>
      </c>
    </row>
    <row r="59" spans="1:20" ht="19.5" customHeight="1">
      <c r="A59" s="102"/>
      <c r="B59" s="102"/>
      <c r="C59" s="126"/>
      <c r="D59" s="129"/>
      <c r="E59" s="127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"/>
      <c r="R59" s="124" t="str">
        <f aca="true" t="shared" si="4" ref="R59:R66">IF(E59="","",SUM(F59:P59)-(Q59))</f>
        <v/>
      </c>
      <c r="S59" s="131"/>
      <c r="T59" s="30">
        <f t="shared" si="2"/>
        <v>0</v>
      </c>
    </row>
    <row r="60" spans="1:20" ht="19.5" customHeight="1">
      <c r="A60" s="102"/>
      <c r="B60" s="102"/>
      <c r="C60" s="126"/>
      <c r="D60" s="129"/>
      <c r="E60" s="127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4"/>
      <c r="R60" s="124" t="str">
        <f t="shared" si="4"/>
        <v/>
      </c>
      <c r="S60" s="131"/>
      <c r="T60" s="30">
        <f t="shared" si="2"/>
        <v>0</v>
      </c>
    </row>
    <row r="61" spans="1:20" ht="19.5" customHeight="1">
      <c r="A61" s="102"/>
      <c r="B61" s="102"/>
      <c r="C61" s="126"/>
      <c r="D61" s="107"/>
      <c r="E61" s="127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4"/>
      <c r="R61" s="124" t="str">
        <f t="shared" si="4"/>
        <v/>
      </c>
      <c r="S61" s="131"/>
      <c r="T61" s="30">
        <f t="shared" si="2"/>
        <v>0</v>
      </c>
    </row>
    <row r="62" spans="1:20" ht="19.5" customHeight="1">
      <c r="A62" s="102"/>
      <c r="B62" s="102"/>
      <c r="C62" s="126"/>
      <c r="D62" s="107"/>
      <c r="E62" s="127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2"/>
      <c r="R62" s="124" t="str">
        <f t="shared" si="4"/>
        <v/>
      </c>
      <c r="S62" s="107"/>
      <c r="T62" s="30">
        <f t="shared" si="2"/>
        <v>0</v>
      </c>
    </row>
    <row r="63" spans="1:20" ht="19.5" customHeight="1">
      <c r="A63" s="102"/>
      <c r="B63" s="102"/>
      <c r="C63" s="126"/>
      <c r="D63" s="107"/>
      <c r="E63" s="127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2"/>
      <c r="R63" s="124" t="str">
        <f t="shared" si="4"/>
        <v/>
      </c>
      <c r="S63" s="107"/>
      <c r="T63" s="30">
        <f t="shared" si="2"/>
        <v>0</v>
      </c>
    </row>
    <row r="64" spans="1:20" ht="19.5" customHeight="1">
      <c r="A64" s="102"/>
      <c r="B64" s="102"/>
      <c r="C64" s="126"/>
      <c r="D64" s="129"/>
      <c r="E64" s="127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"/>
      <c r="R64" s="124" t="str">
        <f t="shared" si="4"/>
        <v/>
      </c>
      <c r="S64" s="107"/>
      <c r="T64" s="30">
        <f t="shared" si="2"/>
        <v>0</v>
      </c>
    </row>
    <row r="65" spans="1:20" ht="19.5" customHeight="1">
      <c r="A65" s="102"/>
      <c r="B65" s="102"/>
      <c r="C65" s="126"/>
      <c r="D65" s="129"/>
      <c r="E65" s="127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"/>
      <c r="R65" s="124" t="str">
        <f t="shared" si="4"/>
        <v/>
      </c>
      <c r="S65" s="107"/>
      <c r="T65" s="30">
        <f t="shared" si="2"/>
        <v>0</v>
      </c>
    </row>
    <row r="66" spans="1:20" ht="19.5" customHeight="1">
      <c r="A66" s="102"/>
      <c r="B66" s="102"/>
      <c r="C66" s="126"/>
      <c r="D66" s="107"/>
      <c r="E66" s="127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4"/>
      <c r="R66" s="124" t="str">
        <f t="shared" si="4"/>
        <v/>
      </c>
      <c r="S66" s="107"/>
      <c r="T66" s="30">
        <f t="shared" si="2"/>
        <v>0</v>
      </c>
    </row>
    <row r="67" spans="1:20" ht="19.5" customHeight="1">
      <c r="A67" s="102"/>
      <c r="B67" s="102"/>
      <c r="C67" s="126"/>
      <c r="D67" s="107"/>
      <c r="E67" s="127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4"/>
      <c r="R67" s="124" t="str">
        <f aca="true" t="shared" si="5" ref="R67:R98">IF(E67="","",SUM(F67:P67)-(Q67))</f>
        <v/>
      </c>
      <c r="S67" s="107"/>
      <c r="T67" s="30">
        <f t="shared" si="2"/>
        <v>0</v>
      </c>
    </row>
    <row r="68" spans="1:20" ht="19.5" customHeight="1">
      <c r="A68" s="102"/>
      <c r="B68" s="102"/>
      <c r="C68" s="126"/>
      <c r="D68" s="107"/>
      <c r="E68" s="127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4"/>
      <c r="R68" s="124" t="str">
        <f t="shared" si="5"/>
        <v/>
      </c>
      <c r="S68" s="107"/>
      <c r="T68" s="30">
        <f t="shared" si="2"/>
        <v>0</v>
      </c>
    </row>
    <row r="69" spans="1:20" ht="19.5" customHeight="1">
      <c r="A69" s="102"/>
      <c r="B69" s="102"/>
      <c r="C69" s="126"/>
      <c r="D69" s="129"/>
      <c r="E69" s="127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4"/>
      <c r="R69" s="124" t="str">
        <f t="shared" si="5"/>
        <v/>
      </c>
      <c r="S69" s="107"/>
      <c r="T69" s="30">
        <f t="shared" si="2"/>
        <v>0</v>
      </c>
    </row>
    <row r="70" spans="1:20" ht="19.5" customHeight="1">
      <c r="A70" s="102"/>
      <c r="B70" s="102"/>
      <c r="C70" s="126"/>
      <c r="D70" s="107"/>
      <c r="E70" s="127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2"/>
      <c r="R70" s="124" t="str">
        <f t="shared" si="5"/>
        <v/>
      </c>
      <c r="S70" s="107"/>
      <c r="T70" s="30">
        <f t="shared" si="2"/>
        <v>0</v>
      </c>
    </row>
    <row r="71" spans="1:20" ht="19.5" customHeight="1">
      <c r="A71" s="102"/>
      <c r="B71" s="102"/>
      <c r="C71" s="126"/>
      <c r="D71" s="107"/>
      <c r="E71" s="127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2"/>
      <c r="R71" s="124" t="str">
        <f t="shared" si="5"/>
        <v/>
      </c>
      <c r="S71" s="107"/>
      <c r="T71" s="30">
        <f t="shared" si="2"/>
        <v>0</v>
      </c>
    </row>
    <row r="72" spans="1:20" ht="19.5" customHeight="1">
      <c r="A72" s="102"/>
      <c r="B72" s="102"/>
      <c r="C72" s="126"/>
      <c r="D72" s="107"/>
      <c r="E72" s="127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4"/>
      <c r="R72" s="124" t="str">
        <f t="shared" si="5"/>
        <v/>
      </c>
      <c r="S72" s="107"/>
      <c r="T72" s="30">
        <f t="shared" si="2"/>
        <v>0</v>
      </c>
    </row>
    <row r="73" spans="1:20" ht="19.5" customHeight="1">
      <c r="A73" s="102"/>
      <c r="B73" s="102"/>
      <c r="C73" s="126"/>
      <c r="D73" s="107"/>
      <c r="E73" s="127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4"/>
      <c r="R73" s="124" t="str">
        <f t="shared" si="5"/>
        <v/>
      </c>
      <c r="S73" s="107"/>
      <c r="T73" s="30">
        <f t="shared" si="2"/>
        <v>0</v>
      </c>
    </row>
    <row r="74" spans="1:20" ht="19.5" customHeight="1">
      <c r="A74" s="102"/>
      <c r="B74" s="102"/>
      <c r="C74" s="126"/>
      <c r="D74" s="107"/>
      <c r="E74" s="127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4"/>
      <c r="R74" s="124" t="str">
        <f t="shared" si="5"/>
        <v/>
      </c>
      <c r="S74" s="107"/>
      <c r="T74" s="30">
        <f t="shared" si="2"/>
        <v>0</v>
      </c>
    </row>
    <row r="75" spans="1:20" ht="19.5" customHeight="1">
      <c r="A75" s="102"/>
      <c r="B75" s="102"/>
      <c r="C75" s="126"/>
      <c r="D75" s="107"/>
      <c r="E75" s="127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4"/>
      <c r="R75" s="124" t="str">
        <f t="shared" si="5"/>
        <v/>
      </c>
      <c r="S75" s="107"/>
      <c r="T75" s="30">
        <f t="shared" si="2"/>
        <v>0</v>
      </c>
    </row>
    <row r="76" spans="1:20" ht="19.5" customHeight="1">
      <c r="A76" s="102"/>
      <c r="B76" s="102"/>
      <c r="C76" s="126"/>
      <c r="D76" s="107"/>
      <c r="E76" s="127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4"/>
      <c r="R76" s="124" t="str">
        <f t="shared" si="5"/>
        <v/>
      </c>
      <c r="S76" s="107"/>
      <c r="T76" s="30">
        <f t="shared" si="2"/>
        <v>0</v>
      </c>
    </row>
    <row r="77" spans="1:20" ht="19.5" customHeight="1">
      <c r="A77" s="102"/>
      <c r="B77" s="102"/>
      <c r="C77" s="126"/>
      <c r="D77" s="107"/>
      <c r="E77" s="127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24" t="str">
        <f t="shared" si="5"/>
        <v/>
      </c>
      <c r="S77" s="107"/>
      <c r="T77" s="30">
        <f t="shared" si="2"/>
        <v>0</v>
      </c>
    </row>
    <row r="78" spans="1:20" ht="19.5" customHeight="1">
      <c r="A78" s="102"/>
      <c r="B78" s="102"/>
      <c r="C78" s="126"/>
      <c r="D78" s="107"/>
      <c r="E78" s="127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4"/>
      <c r="R78" s="124" t="str">
        <f t="shared" si="5"/>
        <v/>
      </c>
      <c r="S78" s="107"/>
      <c r="T78" s="30">
        <f t="shared" si="2"/>
        <v>0</v>
      </c>
    </row>
    <row r="79" spans="1:20" ht="19.5" customHeight="1">
      <c r="A79" s="102"/>
      <c r="B79" s="102"/>
      <c r="C79" s="126"/>
      <c r="D79" s="129"/>
      <c r="E79" s="127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4"/>
      <c r="R79" s="124" t="str">
        <f t="shared" si="5"/>
        <v/>
      </c>
      <c r="S79" s="107"/>
      <c r="T79" s="30">
        <f t="shared" si="2"/>
        <v>0</v>
      </c>
    </row>
    <row r="80" spans="1:20" ht="19.5" customHeight="1">
      <c r="A80" s="102"/>
      <c r="B80" s="102"/>
      <c r="C80" s="126"/>
      <c r="D80" s="107"/>
      <c r="E80" s="127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2"/>
      <c r="R80" s="124" t="str">
        <f t="shared" si="5"/>
        <v/>
      </c>
      <c r="S80" s="107"/>
      <c r="T80" s="30">
        <f t="shared" si="2"/>
        <v>0</v>
      </c>
    </row>
    <row r="81" spans="1:20" ht="19.5" customHeight="1">
      <c r="A81" s="102"/>
      <c r="B81" s="102"/>
      <c r="C81" s="126"/>
      <c r="D81" s="107"/>
      <c r="E81" s="127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2"/>
      <c r="R81" s="124" t="str">
        <f t="shared" si="5"/>
        <v/>
      </c>
      <c r="S81" s="107"/>
      <c r="T81" s="30">
        <f t="shared" si="2"/>
        <v>0</v>
      </c>
    </row>
    <row r="82" spans="1:20" ht="19.5" customHeight="1">
      <c r="A82" s="102"/>
      <c r="B82" s="102"/>
      <c r="C82" s="126"/>
      <c r="D82" s="107"/>
      <c r="E82" s="127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2"/>
      <c r="R82" s="124" t="str">
        <f t="shared" si="5"/>
        <v/>
      </c>
      <c r="S82" s="107"/>
      <c r="T82" s="30">
        <f t="shared" si="2"/>
        <v>0</v>
      </c>
    </row>
    <row r="83" spans="1:20" ht="19.5" customHeight="1">
      <c r="A83" s="102"/>
      <c r="B83" s="102"/>
      <c r="C83" s="126"/>
      <c r="D83" s="107"/>
      <c r="E83" s="127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4"/>
      <c r="R83" s="124" t="str">
        <f t="shared" si="5"/>
        <v/>
      </c>
      <c r="S83" s="107"/>
      <c r="T83" s="30">
        <f t="shared" si="2"/>
        <v>0</v>
      </c>
    </row>
    <row r="84" spans="1:20" ht="19.5" customHeight="1">
      <c r="A84" s="102"/>
      <c r="B84" s="102"/>
      <c r="C84" s="126"/>
      <c r="D84" s="107"/>
      <c r="E84" s="127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2"/>
      <c r="R84" s="124" t="str">
        <f t="shared" si="5"/>
        <v/>
      </c>
      <c r="S84" s="107"/>
      <c r="T84" s="30">
        <f t="shared" si="2"/>
        <v>0</v>
      </c>
    </row>
    <row r="85" spans="1:20" ht="19.5" customHeight="1">
      <c r="A85" s="102"/>
      <c r="B85" s="102"/>
      <c r="C85" s="126"/>
      <c r="D85" s="107"/>
      <c r="E85" s="127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2"/>
      <c r="R85" s="124" t="str">
        <f t="shared" si="5"/>
        <v/>
      </c>
      <c r="S85" s="107"/>
      <c r="T85" s="30">
        <f t="shared" si="2"/>
        <v>0</v>
      </c>
    </row>
    <row r="86" spans="1:20" ht="19.5" customHeight="1">
      <c r="A86" s="102"/>
      <c r="B86" s="102"/>
      <c r="C86" s="126"/>
      <c r="D86" s="129"/>
      <c r="E86" s="127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4"/>
      <c r="R86" s="124" t="str">
        <f t="shared" si="5"/>
        <v/>
      </c>
      <c r="S86" s="107"/>
      <c r="T86" s="30">
        <f t="shared" si="2"/>
        <v>0</v>
      </c>
    </row>
    <row r="87" spans="1:20" ht="19.5" customHeight="1">
      <c r="A87" s="102"/>
      <c r="B87" s="102"/>
      <c r="C87" s="126"/>
      <c r="D87" s="107"/>
      <c r="E87" s="127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4"/>
      <c r="R87" s="124" t="str">
        <f t="shared" si="5"/>
        <v/>
      </c>
      <c r="S87" s="107"/>
      <c r="T87" s="30">
        <f t="shared" si="2"/>
        <v>0</v>
      </c>
    </row>
    <row r="88" spans="1:20" ht="19.5" customHeight="1">
      <c r="A88" s="102"/>
      <c r="B88" s="102"/>
      <c r="C88" s="126"/>
      <c r="D88" s="107"/>
      <c r="E88" s="127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4"/>
      <c r="R88" s="124" t="str">
        <f t="shared" si="5"/>
        <v/>
      </c>
      <c r="S88" s="107"/>
      <c r="T88" s="30">
        <f t="shared" si="2"/>
        <v>0</v>
      </c>
    </row>
    <row r="89" spans="1:20" ht="19.5" customHeight="1">
      <c r="A89" s="102"/>
      <c r="B89" s="102"/>
      <c r="C89" s="126"/>
      <c r="D89" s="129"/>
      <c r="E89" s="127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4"/>
      <c r="R89" s="124" t="str">
        <f t="shared" si="5"/>
        <v/>
      </c>
      <c r="S89" s="107"/>
      <c r="T89" s="30">
        <f t="shared" si="2"/>
        <v>0</v>
      </c>
    </row>
    <row r="90" spans="1:20" ht="19.5" customHeight="1">
      <c r="A90" s="102"/>
      <c r="B90" s="102"/>
      <c r="C90" s="126"/>
      <c r="D90" s="107"/>
      <c r="E90" s="127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2"/>
      <c r="R90" s="124" t="str">
        <f t="shared" si="5"/>
        <v/>
      </c>
      <c r="S90" s="107"/>
      <c r="T90" s="30">
        <f t="shared" si="2"/>
        <v>0</v>
      </c>
    </row>
    <row r="91" spans="1:20" ht="19.5" customHeight="1">
      <c r="A91" s="102"/>
      <c r="B91" s="102"/>
      <c r="C91" s="126"/>
      <c r="D91" s="107"/>
      <c r="E91" s="127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4"/>
      <c r="R91" s="124" t="str">
        <f t="shared" si="5"/>
        <v/>
      </c>
      <c r="S91" s="107"/>
      <c r="T91" s="30">
        <f t="shared" si="2"/>
        <v>0</v>
      </c>
    </row>
    <row r="92" spans="1:20" ht="19.5" customHeight="1">
      <c r="A92" s="102"/>
      <c r="B92" s="102"/>
      <c r="C92" s="126"/>
      <c r="D92" s="107"/>
      <c r="E92" s="127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4"/>
      <c r="R92" s="124" t="str">
        <f t="shared" si="5"/>
        <v/>
      </c>
      <c r="S92" s="107"/>
      <c r="T92" s="30">
        <f t="shared" si="2"/>
        <v>0</v>
      </c>
    </row>
    <row r="93" spans="1:20" ht="19.5" customHeight="1">
      <c r="A93" s="102"/>
      <c r="B93" s="102"/>
      <c r="C93" s="126"/>
      <c r="D93" s="107"/>
      <c r="E93" s="127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4"/>
      <c r="R93" s="124" t="str">
        <f t="shared" si="5"/>
        <v/>
      </c>
      <c r="S93" s="107"/>
      <c r="T93" s="30">
        <f t="shared" si="2"/>
        <v>0</v>
      </c>
    </row>
    <row r="94" spans="1:20" ht="19.5" customHeight="1">
      <c r="A94" s="102"/>
      <c r="B94" s="102"/>
      <c r="C94" s="126"/>
      <c r="D94" s="107"/>
      <c r="E94" s="127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2"/>
      <c r="R94" s="124" t="str">
        <f t="shared" si="5"/>
        <v/>
      </c>
      <c r="S94" s="107"/>
      <c r="T94" s="30">
        <f t="shared" si="2"/>
        <v>0</v>
      </c>
    </row>
    <row r="95" spans="1:20" ht="19.5" customHeight="1">
      <c r="A95" s="102"/>
      <c r="B95" s="102"/>
      <c r="C95" s="126"/>
      <c r="D95" s="107"/>
      <c r="E95" s="127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2"/>
      <c r="R95" s="124" t="str">
        <f t="shared" si="5"/>
        <v/>
      </c>
      <c r="S95" s="107"/>
      <c r="T95" s="30">
        <f aca="true" t="shared" si="6" ref="T95:T134">SUM(F95:H95)</f>
        <v>0</v>
      </c>
    </row>
    <row r="96" spans="1:20" ht="19.5" customHeight="1">
      <c r="A96" s="102"/>
      <c r="B96" s="102"/>
      <c r="C96" s="126"/>
      <c r="D96" s="107"/>
      <c r="E96" s="127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4"/>
      <c r="R96" s="124" t="str">
        <f t="shared" si="5"/>
        <v/>
      </c>
      <c r="S96" s="107"/>
      <c r="T96" s="30">
        <f t="shared" si="6"/>
        <v>0</v>
      </c>
    </row>
    <row r="97" spans="1:20" ht="19.5" customHeight="1">
      <c r="A97" s="102"/>
      <c r="B97" s="102"/>
      <c r="C97" s="126"/>
      <c r="D97" s="107"/>
      <c r="E97" s="127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33"/>
      <c r="R97" s="124" t="str">
        <f t="shared" si="5"/>
        <v/>
      </c>
      <c r="S97" s="107"/>
      <c r="T97" s="30">
        <f t="shared" si="6"/>
        <v>0</v>
      </c>
    </row>
    <row r="98" spans="1:20" ht="19.5" customHeight="1">
      <c r="A98" s="102"/>
      <c r="B98" s="102"/>
      <c r="C98" s="126"/>
      <c r="D98" s="129"/>
      <c r="E98" s="127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4"/>
      <c r="R98" s="124" t="str">
        <f t="shared" si="5"/>
        <v/>
      </c>
      <c r="S98" s="107"/>
      <c r="T98" s="30">
        <f t="shared" si="6"/>
        <v>0</v>
      </c>
    </row>
    <row r="99" spans="1:20" ht="19.5" customHeight="1">
      <c r="A99" s="102"/>
      <c r="B99" s="102"/>
      <c r="C99" s="126"/>
      <c r="D99" s="129"/>
      <c r="E99" s="127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2"/>
      <c r="R99" s="124" t="str">
        <f aca="true" t="shared" si="7" ref="R99:R130">IF(E99="","",SUM(F99:P99)-(Q99))</f>
        <v/>
      </c>
      <c r="S99" s="107"/>
      <c r="T99" s="30">
        <f t="shared" si="6"/>
        <v>0</v>
      </c>
    </row>
    <row r="100" spans="1:20" ht="19.5" customHeight="1">
      <c r="A100" s="102"/>
      <c r="B100" s="102"/>
      <c r="C100" s="126"/>
      <c r="D100" s="129"/>
      <c r="E100" s="127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4"/>
      <c r="R100" s="124" t="str">
        <f t="shared" si="7"/>
        <v/>
      </c>
      <c r="S100" s="107"/>
      <c r="T100" s="30">
        <f t="shared" si="6"/>
        <v>0</v>
      </c>
    </row>
    <row r="101" spans="1:20" ht="19.5" customHeight="1">
      <c r="A101" s="102"/>
      <c r="B101" s="102"/>
      <c r="C101" s="126"/>
      <c r="D101" s="129"/>
      <c r="E101" s="127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4"/>
      <c r="R101" s="124" t="str">
        <f t="shared" si="7"/>
        <v/>
      </c>
      <c r="S101" s="107"/>
      <c r="T101" s="30">
        <f t="shared" si="6"/>
        <v>0</v>
      </c>
    </row>
    <row r="102" spans="1:20" ht="19.5" customHeight="1">
      <c r="A102" s="102"/>
      <c r="B102" s="102"/>
      <c r="C102" s="126"/>
      <c r="D102" s="129"/>
      <c r="E102" s="127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4"/>
      <c r="R102" s="124" t="str">
        <f t="shared" si="7"/>
        <v/>
      </c>
      <c r="S102" s="107"/>
      <c r="T102" s="30">
        <f t="shared" si="6"/>
        <v>0</v>
      </c>
    </row>
    <row r="103" spans="1:20" ht="19.5" customHeight="1">
      <c r="A103" s="102"/>
      <c r="B103" s="102"/>
      <c r="C103" s="126"/>
      <c r="D103" s="107"/>
      <c r="E103" s="127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4"/>
      <c r="R103" s="124" t="str">
        <f t="shared" si="7"/>
        <v/>
      </c>
      <c r="S103" s="107"/>
      <c r="T103" s="30">
        <f t="shared" si="6"/>
        <v>0</v>
      </c>
    </row>
    <row r="104" spans="1:20" ht="19.5" customHeight="1">
      <c r="A104" s="102"/>
      <c r="B104" s="102"/>
      <c r="C104" s="126"/>
      <c r="D104" s="129"/>
      <c r="E104" s="127"/>
      <c r="F104" s="102"/>
      <c r="G104" s="102"/>
      <c r="H104" s="102"/>
      <c r="I104" s="102"/>
      <c r="J104" s="102"/>
      <c r="K104" s="102"/>
      <c r="L104" s="102"/>
      <c r="M104" s="102"/>
      <c r="N104" s="102"/>
      <c r="O104" s="134"/>
      <c r="P104" s="102"/>
      <c r="Q104" s="14"/>
      <c r="R104" s="124" t="str">
        <f t="shared" si="7"/>
        <v/>
      </c>
      <c r="S104" s="107"/>
      <c r="T104" s="30">
        <f t="shared" si="6"/>
        <v>0</v>
      </c>
    </row>
    <row r="105" spans="1:20" ht="19.5" customHeight="1">
      <c r="A105" s="102"/>
      <c r="B105" s="102"/>
      <c r="C105" s="126"/>
      <c r="D105" s="107"/>
      <c r="E105" s="127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4"/>
      <c r="R105" s="124" t="str">
        <f t="shared" si="7"/>
        <v/>
      </c>
      <c r="S105" s="107"/>
      <c r="T105" s="30">
        <f t="shared" si="6"/>
        <v>0</v>
      </c>
    </row>
    <row r="106" spans="1:20" ht="19.5" customHeight="1">
      <c r="A106" s="102"/>
      <c r="B106" s="102"/>
      <c r="C106" s="126"/>
      <c r="D106" s="107"/>
      <c r="E106" s="127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2"/>
      <c r="R106" s="124" t="str">
        <f t="shared" si="7"/>
        <v/>
      </c>
      <c r="S106" s="107"/>
      <c r="T106" s="30">
        <f t="shared" si="6"/>
        <v>0</v>
      </c>
    </row>
    <row r="107" spans="1:20" ht="19.5" customHeight="1">
      <c r="A107" s="102"/>
      <c r="B107" s="102"/>
      <c r="C107" s="126"/>
      <c r="D107" s="129"/>
      <c r="E107" s="127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4"/>
      <c r="R107" s="124" t="str">
        <f t="shared" si="7"/>
        <v/>
      </c>
      <c r="S107" s="107"/>
      <c r="T107" s="30">
        <f t="shared" si="6"/>
        <v>0</v>
      </c>
    </row>
    <row r="108" spans="1:20" ht="19.5" customHeight="1">
      <c r="A108" s="102"/>
      <c r="B108" s="102"/>
      <c r="C108" s="126"/>
      <c r="D108" s="129"/>
      <c r="E108" s="127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4"/>
      <c r="R108" s="124" t="str">
        <f t="shared" si="7"/>
        <v/>
      </c>
      <c r="S108" s="107"/>
      <c r="T108" s="30">
        <f t="shared" si="6"/>
        <v>0</v>
      </c>
    </row>
    <row r="109" spans="1:20" ht="19.5" customHeight="1">
      <c r="A109" s="102"/>
      <c r="B109" s="102"/>
      <c r="C109" s="126"/>
      <c r="D109" s="107"/>
      <c r="E109" s="127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4"/>
      <c r="R109" s="124" t="str">
        <f t="shared" si="7"/>
        <v/>
      </c>
      <c r="S109" s="107"/>
      <c r="T109" s="30">
        <f t="shared" si="6"/>
        <v>0</v>
      </c>
    </row>
    <row r="110" spans="1:20" ht="19.5" customHeight="1">
      <c r="A110" s="102"/>
      <c r="B110" s="102"/>
      <c r="C110" s="126"/>
      <c r="D110" s="107"/>
      <c r="E110" s="127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2"/>
      <c r="R110" s="124" t="str">
        <f t="shared" si="7"/>
        <v/>
      </c>
      <c r="S110" s="107"/>
      <c r="T110" s="30">
        <f t="shared" si="6"/>
        <v>0</v>
      </c>
    </row>
    <row r="111" spans="1:20" ht="19.5" customHeight="1">
      <c r="A111" s="102"/>
      <c r="B111" s="102"/>
      <c r="C111" s="126"/>
      <c r="D111" s="107"/>
      <c r="E111" s="127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2"/>
      <c r="R111" s="124" t="str">
        <f t="shared" si="7"/>
        <v/>
      </c>
      <c r="S111" s="107"/>
      <c r="T111" s="30">
        <f t="shared" si="6"/>
        <v>0</v>
      </c>
    </row>
    <row r="112" spans="1:20" ht="19.5" customHeight="1">
      <c r="A112" s="102"/>
      <c r="B112" s="102"/>
      <c r="C112" s="126"/>
      <c r="D112" s="107"/>
      <c r="E112" s="127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4"/>
      <c r="R112" s="124" t="str">
        <f t="shared" si="7"/>
        <v/>
      </c>
      <c r="S112" s="107"/>
      <c r="T112" s="30">
        <f t="shared" si="6"/>
        <v>0</v>
      </c>
    </row>
    <row r="113" spans="1:20" ht="19.5" customHeight="1">
      <c r="A113" s="102"/>
      <c r="B113" s="102"/>
      <c r="C113" s="126"/>
      <c r="D113" s="107"/>
      <c r="E113" s="127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4"/>
      <c r="R113" s="124" t="str">
        <f t="shared" si="7"/>
        <v/>
      </c>
      <c r="S113" s="107"/>
      <c r="T113" s="30">
        <f t="shared" si="6"/>
        <v>0</v>
      </c>
    </row>
    <row r="114" spans="1:20" ht="19.5" customHeight="1">
      <c r="A114" s="102"/>
      <c r="B114" s="102"/>
      <c r="C114" s="126"/>
      <c r="D114" s="107"/>
      <c r="E114" s="127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4"/>
      <c r="R114" s="124" t="str">
        <f t="shared" si="7"/>
        <v/>
      </c>
      <c r="S114" s="107"/>
      <c r="T114" s="30">
        <f t="shared" si="6"/>
        <v>0</v>
      </c>
    </row>
    <row r="115" spans="1:20" ht="19.5" customHeight="1">
      <c r="A115" s="102"/>
      <c r="B115" s="102"/>
      <c r="C115" s="126"/>
      <c r="D115" s="107"/>
      <c r="E115" s="127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2"/>
      <c r="R115" s="124" t="str">
        <f t="shared" si="7"/>
        <v/>
      </c>
      <c r="S115" s="107"/>
      <c r="T115" s="30">
        <f t="shared" si="6"/>
        <v>0</v>
      </c>
    </row>
    <row r="116" spans="1:20" ht="19.5" customHeight="1">
      <c r="A116" s="102"/>
      <c r="B116" s="102"/>
      <c r="C116" s="126"/>
      <c r="D116" s="129"/>
      <c r="E116" s="127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4"/>
      <c r="R116" s="124" t="str">
        <f t="shared" si="7"/>
        <v/>
      </c>
      <c r="S116" s="107"/>
      <c r="T116" s="30">
        <f t="shared" si="6"/>
        <v>0</v>
      </c>
    </row>
    <row r="117" spans="1:20" ht="19.5" customHeight="1">
      <c r="A117" s="102"/>
      <c r="B117" s="102"/>
      <c r="C117" s="126"/>
      <c r="D117" s="129"/>
      <c r="E117" s="127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4"/>
      <c r="R117" s="124" t="str">
        <f t="shared" si="7"/>
        <v/>
      </c>
      <c r="S117" s="107"/>
      <c r="T117" s="30">
        <f t="shared" si="6"/>
        <v>0</v>
      </c>
    </row>
    <row r="118" spans="1:20" ht="19.5" customHeight="1">
      <c r="A118" s="102"/>
      <c r="B118" s="102"/>
      <c r="C118" s="126"/>
      <c r="D118" s="129"/>
      <c r="E118" s="12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4"/>
      <c r="R118" s="124" t="str">
        <f t="shared" si="7"/>
        <v/>
      </c>
      <c r="S118" s="107"/>
      <c r="T118" s="30">
        <f t="shared" si="6"/>
        <v>0</v>
      </c>
    </row>
    <row r="119" spans="1:20" ht="19.5" customHeight="1">
      <c r="A119" s="102"/>
      <c r="B119" s="102"/>
      <c r="C119" s="126"/>
      <c r="D119" s="129"/>
      <c r="E119" s="127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4"/>
      <c r="R119" s="124" t="str">
        <f t="shared" si="7"/>
        <v/>
      </c>
      <c r="S119" s="107"/>
      <c r="T119" s="30">
        <f t="shared" si="6"/>
        <v>0</v>
      </c>
    </row>
    <row r="120" spans="1:20" ht="19.5" customHeight="1">
      <c r="A120" s="102"/>
      <c r="B120" s="102"/>
      <c r="C120" s="126"/>
      <c r="D120" s="107"/>
      <c r="E120" s="127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4"/>
      <c r="R120" s="124" t="str">
        <f t="shared" si="7"/>
        <v/>
      </c>
      <c r="S120" s="107"/>
      <c r="T120" s="30">
        <f t="shared" si="6"/>
        <v>0</v>
      </c>
    </row>
    <row r="121" spans="1:20" ht="19.5" customHeight="1">
      <c r="A121" s="102"/>
      <c r="B121" s="102"/>
      <c r="C121" s="126"/>
      <c r="D121" s="107"/>
      <c r="E121" s="127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2"/>
      <c r="R121" s="124" t="str">
        <f t="shared" si="7"/>
        <v/>
      </c>
      <c r="S121" s="107"/>
      <c r="T121" s="30">
        <f t="shared" si="6"/>
        <v>0</v>
      </c>
    </row>
    <row r="122" spans="1:20" ht="19.5" customHeight="1">
      <c r="A122" s="102"/>
      <c r="B122" s="102"/>
      <c r="C122" s="126"/>
      <c r="D122" s="107"/>
      <c r="E122" s="127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4"/>
      <c r="R122" s="124" t="str">
        <f t="shared" si="7"/>
        <v/>
      </c>
      <c r="S122" s="107"/>
      <c r="T122" s="30">
        <f t="shared" si="6"/>
        <v>0</v>
      </c>
    </row>
    <row r="123" spans="1:20" ht="19.5" customHeight="1">
      <c r="A123" s="102"/>
      <c r="B123" s="102"/>
      <c r="C123" s="126"/>
      <c r="D123" s="107"/>
      <c r="E123" s="127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4"/>
      <c r="R123" s="124" t="str">
        <f t="shared" si="7"/>
        <v/>
      </c>
      <c r="S123" s="107"/>
      <c r="T123" s="30">
        <f t="shared" si="6"/>
        <v>0</v>
      </c>
    </row>
    <row r="124" spans="1:20" ht="19.5" customHeight="1">
      <c r="A124" s="102"/>
      <c r="B124" s="102"/>
      <c r="C124" s="126"/>
      <c r="D124" s="107"/>
      <c r="E124" s="127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2"/>
      <c r="R124" s="124" t="str">
        <f t="shared" si="7"/>
        <v/>
      </c>
      <c r="S124" s="107"/>
      <c r="T124" s="30">
        <f t="shared" si="6"/>
        <v>0</v>
      </c>
    </row>
    <row r="125" spans="1:20" ht="19.5" customHeight="1">
      <c r="A125" s="102"/>
      <c r="B125" s="102"/>
      <c r="C125" s="126"/>
      <c r="D125" s="107"/>
      <c r="E125" s="127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2"/>
      <c r="R125" s="124" t="str">
        <f t="shared" si="7"/>
        <v/>
      </c>
      <c r="S125" s="107"/>
      <c r="T125" s="30">
        <f t="shared" si="6"/>
        <v>0</v>
      </c>
    </row>
    <row r="126" spans="1:20" ht="19.5" customHeight="1">
      <c r="A126" s="102"/>
      <c r="B126" s="102"/>
      <c r="C126" s="126"/>
      <c r="D126" s="107"/>
      <c r="E126" s="127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4"/>
      <c r="R126" s="124" t="str">
        <f t="shared" si="7"/>
        <v/>
      </c>
      <c r="S126" s="107"/>
      <c r="T126" s="30">
        <f t="shared" si="6"/>
        <v>0</v>
      </c>
    </row>
    <row r="127" spans="1:20" ht="19.5" customHeight="1">
      <c r="A127" s="102"/>
      <c r="B127" s="102"/>
      <c r="C127" s="126"/>
      <c r="D127" s="107"/>
      <c r="E127" s="127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4"/>
      <c r="R127" s="124" t="str">
        <f t="shared" si="7"/>
        <v/>
      </c>
      <c r="S127" s="107"/>
      <c r="T127" s="30">
        <f t="shared" si="6"/>
        <v>0</v>
      </c>
    </row>
    <row r="128" spans="1:20" ht="19.5" customHeight="1">
      <c r="A128" s="102"/>
      <c r="B128" s="102"/>
      <c r="C128" s="126"/>
      <c r="D128" s="107"/>
      <c r="E128" s="127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2"/>
      <c r="R128" s="124" t="str">
        <f t="shared" si="7"/>
        <v/>
      </c>
      <c r="S128" s="107"/>
      <c r="T128" s="30">
        <f t="shared" si="6"/>
        <v>0</v>
      </c>
    </row>
    <row r="129" spans="1:20" ht="19.5" customHeight="1">
      <c r="A129" s="102"/>
      <c r="B129" s="102"/>
      <c r="C129" s="126"/>
      <c r="D129" s="107"/>
      <c r="E129" s="127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4"/>
      <c r="R129" s="124" t="str">
        <f t="shared" si="7"/>
        <v/>
      </c>
      <c r="S129" s="107"/>
      <c r="T129" s="30">
        <f t="shared" si="6"/>
        <v>0</v>
      </c>
    </row>
    <row r="130" spans="1:20" ht="19.5" customHeight="1">
      <c r="A130" s="102"/>
      <c r="B130" s="102"/>
      <c r="C130" s="126"/>
      <c r="D130" s="107"/>
      <c r="E130" s="127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2"/>
      <c r="R130" s="124" t="str">
        <f t="shared" si="7"/>
        <v/>
      </c>
      <c r="S130" s="107"/>
      <c r="T130" s="30">
        <f t="shared" si="6"/>
        <v>0</v>
      </c>
    </row>
    <row r="131" spans="1:20" ht="19.5" customHeight="1">
      <c r="A131" s="102"/>
      <c r="B131" s="102"/>
      <c r="C131" s="126"/>
      <c r="D131" s="107"/>
      <c r="E131" s="127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4"/>
      <c r="R131" s="124" t="str">
        <f>IF(E131="","",SUM(F131:P131)-(Q131))</f>
        <v/>
      </c>
      <c r="S131" s="107"/>
      <c r="T131" s="30">
        <f t="shared" si="6"/>
        <v>0</v>
      </c>
    </row>
    <row r="132" spans="1:20" ht="19.5" customHeight="1">
      <c r="A132" s="102"/>
      <c r="B132" s="102"/>
      <c r="C132" s="126"/>
      <c r="D132" s="107"/>
      <c r="E132" s="127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4"/>
      <c r="R132" s="124" t="str">
        <f>IF(E132="","",SUM(F132:P132)-(Q132))</f>
        <v/>
      </c>
      <c r="S132" s="107"/>
      <c r="T132" s="30">
        <f t="shared" si="6"/>
        <v>0</v>
      </c>
    </row>
    <row r="133" spans="1:20" ht="19.5" customHeight="1">
      <c r="A133" s="102"/>
      <c r="B133" s="102"/>
      <c r="C133" s="126"/>
      <c r="D133" s="107"/>
      <c r="E133" s="127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2"/>
      <c r="R133" s="124" t="str">
        <f>IF(E133="","",SUM(F133:P133)-(Q133))</f>
        <v/>
      </c>
      <c r="S133" s="107"/>
      <c r="T133" s="30">
        <f t="shared" si="6"/>
        <v>0</v>
      </c>
    </row>
    <row r="134" spans="1:20" ht="19.5" customHeight="1">
      <c r="A134" s="102"/>
      <c r="B134" s="102"/>
      <c r="C134" s="126"/>
      <c r="D134" s="107"/>
      <c r="E134" s="127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2"/>
      <c r="R134" s="124" t="str">
        <f>IF(E134="","",SUM(F134:P134)-(Q134))</f>
        <v/>
      </c>
      <c r="S134" s="107"/>
      <c r="T134" s="30">
        <f t="shared" si="6"/>
        <v>0</v>
      </c>
    </row>
  </sheetData>
  <mergeCells count="1">
    <mergeCell ref="A1:T1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4"/>
  <sheetViews>
    <sheetView workbookViewId="0" topLeftCell="A1">
      <selection activeCell="C17" sqref="C17"/>
    </sheetView>
  </sheetViews>
  <sheetFormatPr defaultColWidth="9.140625" defaultRowHeight="12.75"/>
  <cols>
    <col min="1" max="1" width="11.57421875" style="81" bestFit="1" customWidth="1"/>
    <col min="2" max="2" width="7.8515625" style="82" customWidth="1"/>
    <col min="3" max="3" width="30.8515625" style="83" customWidth="1"/>
    <col min="4" max="4" width="6.57421875" style="84" customWidth="1"/>
    <col min="5" max="5" width="7.28125" style="85" bestFit="1" customWidth="1"/>
    <col min="6" max="6" width="3.28125" style="2" customWidth="1"/>
    <col min="7" max="17" width="4.7109375" style="81" customWidth="1"/>
    <col min="18" max="18" width="4.7109375" style="86" customWidth="1"/>
    <col min="19" max="19" width="5.8515625" style="87" bestFit="1" customWidth="1"/>
    <col min="20" max="20" width="7.00390625" style="88" bestFit="1" customWidth="1"/>
    <col min="21" max="21" width="5.421875" style="89" bestFit="1" customWidth="1"/>
    <col min="22" max="22" width="11.28125" style="81" customWidth="1"/>
    <col min="23" max="16384" width="9.140625" style="1" customWidth="1"/>
  </cols>
  <sheetData>
    <row r="1" spans="1:22" ht="30">
      <c r="A1" s="242" t="s">
        <v>190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3" s="20" customFormat="1" ht="15.75" customHeight="1">
      <c r="A2" s="22" t="s">
        <v>86</v>
      </c>
      <c r="B2" s="56" t="s">
        <v>87</v>
      </c>
      <c r="C2" s="57" t="s">
        <v>35</v>
      </c>
      <c r="D2" s="58" t="s">
        <v>30</v>
      </c>
      <c r="E2" s="59" t="s">
        <v>0</v>
      </c>
      <c r="F2" s="60" t="s">
        <v>1</v>
      </c>
      <c r="G2" s="61" t="s">
        <v>2</v>
      </c>
      <c r="H2" s="61" t="s">
        <v>3</v>
      </c>
      <c r="I2" s="61" t="s">
        <v>4</v>
      </c>
      <c r="J2" s="61" t="s">
        <v>20</v>
      </c>
      <c r="K2" s="61" t="s">
        <v>5</v>
      </c>
      <c r="L2" s="61" t="s">
        <v>6</v>
      </c>
      <c r="M2" s="61" t="s">
        <v>7</v>
      </c>
      <c r="N2" s="61" t="s">
        <v>8</v>
      </c>
      <c r="O2" s="61" t="s">
        <v>19</v>
      </c>
      <c r="P2" s="61" t="s">
        <v>21</v>
      </c>
      <c r="Q2" s="61" t="s">
        <v>17</v>
      </c>
      <c r="R2" s="62" t="s">
        <v>9</v>
      </c>
      <c r="S2" s="63" t="s">
        <v>15</v>
      </c>
      <c r="T2" s="64" t="s">
        <v>16</v>
      </c>
      <c r="U2" s="65" t="s">
        <v>10</v>
      </c>
      <c r="V2" s="66" t="s">
        <v>32</v>
      </c>
      <c r="W2" s="4"/>
    </row>
    <row r="3" spans="1:22" ht="15.75" customHeight="1">
      <c r="A3" s="218">
        <v>1</v>
      </c>
      <c r="B3" s="221">
        <v>1</v>
      </c>
      <c r="C3" s="224" t="s">
        <v>191</v>
      </c>
      <c r="D3" s="227" t="s">
        <v>195</v>
      </c>
      <c r="E3" s="67">
        <v>41</v>
      </c>
      <c r="F3" s="5" t="s">
        <v>11</v>
      </c>
      <c r="G3" s="68">
        <v>13</v>
      </c>
      <c r="H3" s="68">
        <v>0</v>
      </c>
      <c r="I3" s="68">
        <v>6</v>
      </c>
      <c r="J3" s="68">
        <v>9</v>
      </c>
      <c r="K3" s="68">
        <v>10</v>
      </c>
      <c r="L3" s="68">
        <v>12</v>
      </c>
      <c r="M3" s="68">
        <v>9</v>
      </c>
      <c r="N3" s="68">
        <v>9</v>
      </c>
      <c r="O3" s="68">
        <v>9</v>
      </c>
      <c r="P3" s="68">
        <v>9</v>
      </c>
      <c r="Q3" s="68"/>
      <c r="R3" s="69"/>
      <c r="S3" s="70">
        <f>IF(E3="","",SUM(G3:Q3)-(R3))</f>
        <v>86</v>
      </c>
      <c r="T3" s="71" t="s">
        <v>18</v>
      </c>
      <c r="U3" s="240">
        <v>1</v>
      </c>
      <c r="V3" s="25">
        <f>SUM(G3:I3)</f>
        <v>19</v>
      </c>
    </row>
    <row r="4" spans="1:22" ht="15.75" customHeight="1">
      <c r="A4" s="219"/>
      <c r="B4" s="222"/>
      <c r="C4" s="225"/>
      <c r="D4" s="228"/>
      <c r="E4" s="67">
        <v>15</v>
      </c>
      <c r="F4" s="6" t="s">
        <v>12</v>
      </c>
      <c r="G4" s="68">
        <v>12</v>
      </c>
      <c r="H4" s="68">
        <v>0</v>
      </c>
      <c r="I4" s="68">
        <v>6</v>
      </c>
      <c r="J4" s="68">
        <v>8</v>
      </c>
      <c r="K4" s="68">
        <v>0</v>
      </c>
      <c r="L4" s="68">
        <v>12</v>
      </c>
      <c r="M4" s="68">
        <v>9</v>
      </c>
      <c r="N4" s="68">
        <v>9</v>
      </c>
      <c r="O4" s="68">
        <v>9</v>
      </c>
      <c r="P4" s="68">
        <v>9</v>
      </c>
      <c r="Q4" s="68"/>
      <c r="R4" s="69"/>
      <c r="S4" s="72">
        <f>IF(E4="","",SUM(G4:Q4)-(R4))</f>
        <v>74</v>
      </c>
      <c r="T4" s="73"/>
      <c r="U4" s="241"/>
      <c r="V4" s="26">
        <f>SUM(G4:I4)</f>
        <v>18</v>
      </c>
    </row>
    <row r="5" spans="1:22" ht="15.75" customHeight="1">
      <c r="A5" s="219"/>
      <c r="B5" s="222"/>
      <c r="C5" s="225"/>
      <c r="D5" s="228"/>
      <c r="E5" s="67">
        <v>29</v>
      </c>
      <c r="F5" s="6" t="s">
        <v>13</v>
      </c>
      <c r="G5" s="68">
        <v>12</v>
      </c>
      <c r="H5" s="68">
        <v>0</v>
      </c>
      <c r="I5" s="68">
        <v>6</v>
      </c>
      <c r="J5" s="68">
        <v>8</v>
      </c>
      <c r="K5" s="68">
        <v>0</v>
      </c>
      <c r="L5" s="68">
        <v>12</v>
      </c>
      <c r="M5" s="68">
        <v>9</v>
      </c>
      <c r="N5" s="68">
        <v>9</v>
      </c>
      <c r="O5" s="68">
        <v>9</v>
      </c>
      <c r="P5" s="68">
        <v>8</v>
      </c>
      <c r="Q5" s="68"/>
      <c r="R5" s="69"/>
      <c r="S5" s="72">
        <f>IF(E5="","",SUM(G5:Q5)-(R5))</f>
        <v>73</v>
      </c>
      <c r="T5" s="232">
        <f>(SUM(S3:S6)+T4)</f>
        <v>309</v>
      </c>
      <c r="U5" s="233"/>
      <c r="V5" s="26">
        <f>SUM(G5:I5)</f>
        <v>18</v>
      </c>
    </row>
    <row r="6" spans="1:22" ht="15.75" customHeight="1">
      <c r="A6" s="219"/>
      <c r="B6" s="222"/>
      <c r="C6" s="225"/>
      <c r="D6" s="229"/>
      <c r="E6" s="67">
        <v>12</v>
      </c>
      <c r="F6" s="7" t="s">
        <v>14</v>
      </c>
      <c r="G6" s="74">
        <v>0</v>
      </c>
      <c r="H6" s="74">
        <v>0</v>
      </c>
      <c r="I6" s="74">
        <v>6</v>
      </c>
      <c r="J6" s="74">
        <v>8</v>
      </c>
      <c r="K6" s="74">
        <v>9</v>
      </c>
      <c r="L6" s="74">
        <v>14</v>
      </c>
      <c r="M6" s="74">
        <v>11</v>
      </c>
      <c r="N6" s="74">
        <v>10</v>
      </c>
      <c r="O6" s="74">
        <v>9</v>
      </c>
      <c r="P6" s="74">
        <v>9</v>
      </c>
      <c r="Q6" s="74"/>
      <c r="R6" s="75"/>
      <c r="S6" s="76">
        <f>IF(E6="","",SUM(G6:Q6)-(R6))</f>
        <v>76</v>
      </c>
      <c r="T6" s="234"/>
      <c r="U6" s="235"/>
      <c r="V6" s="26">
        <f>SUM(G6:I6)</f>
        <v>6</v>
      </c>
    </row>
    <row r="7" spans="1:22" ht="15.75" customHeight="1">
      <c r="A7" s="220"/>
      <c r="B7" s="223"/>
      <c r="C7" s="226"/>
      <c r="D7" s="77"/>
      <c r="E7" s="236" t="s">
        <v>31</v>
      </c>
      <c r="F7" s="237"/>
      <c r="G7" s="74">
        <f aca="true" t="shared" si="0" ref="G7:Q7">SUM(G3:G6)</f>
        <v>37</v>
      </c>
      <c r="H7" s="74">
        <f t="shared" si="0"/>
        <v>0</v>
      </c>
      <c r="I7" s="74">
        <f t="shared" si="0"/>
        <v>24</v>
      </c>
      <c r="J7" s="74">
        <f t="shared" si="0"/>
        <v>33</v>
      </c>
      <c r="K7" s="74">
        <f t="shared" si="0"/>
        <v>19</v>
      </c>
      <c r="L7" s="74">
        <f t="shared" si="0"/>
        <v>50</v>
      </c>
      <c r="M7" s="74">
        <f t="shared" si="0"/>
        <v>38</v>
      </c>
      <c r="N7" s="74">
        <f t="shared" si="0"/>
        <v>37</v>
      </c>
      <c r="O7" s="74">
        <f t="shared" si="0"/>
        <v>36</v>
      </c>
      <c r="P7" s="74">
        <f t="shared" si="0"/>
        <v>35</v>
      </c>
      <c r="Q7" s="74">
        <f t="shared" si="0"/>
        <v>0</v>
      </c>
      <c r="R7" s="75"/>
      <c r="S7" s="78"/>
      <c r="T7" s="80"/>
      <c r="U7" s="79"/>
      <c r="V7" s="24">
        <f>SUM(V3:V6)</f>
        <v>61</v>
      </c>
    </row>
    <row r="9" spans="1:22" ht="30">
      <c r="A9" s="242" t="s">
        <v>192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1"/>
      <c r="V9" s="1"/>
    </row>
    <row r="10" spans="1:20" s="20" customFormat="1" ht="15.75" customHeight="1">
      <c r="A10" s="22" t="s">
        <v>86</v>
      </c>
      <c r="B10" s="119" t="s">
        <v>87</v>
      </c>
      <c r="C10" s="120" t="s">
        <v>35</v>
      </c>
      <c r="D10" s="121" t="s">
        <v>30</v>
      </c>
      <c r="E10" s="122" t="s">
        <v>0</v>
      </c>
      <c r="F10" s="123" t="s">
        <v>2</v>
      </c>
      <c r="G10" s="123" t="s">
        <v>3</v>
      </c>
      <c r="H10" s="123" t="s">
        <v>4</v>
      </c>
      <c r="I10" s="123" t="s">
        <v>20</v>
      </c>
      <c r="J10" s="123" t="s">
        <v>5</v>
      </c>
      <c r="K10" s="123" t="s">
        <v>6</v>
      </c>
      <c r="L10" s="123" t="s">
        <v>7</v>
      </c>
      <c r="M10" s="123" t="s">
        <v>8</v>
      </c>
      <c r="N10" s="123" t="s">
        <v>19</v>
      </c>
      <c r="O10" s="123" t="s">
        <v>29</v>
      </c>
      <c r="P10" s="123" t="s">
        <v>17</v>
      </c>
      <c r="Q10" s="18" t="s">
        <v>9</v>
      </c>
      <c r="R10" s="124" t="s">
        <v>103</v>
      </c>
      <c r="S10" s="125" t="s">
        <v>10</v>
      </c>
      <c r="T10" s="66" t="s">
        <v>32</v>
      </c>
    </row>
    <row r="11" spans="1:22" ht="19.5" customHeight="1">
      <c r="A11" s="102">
        <v>1</v>
      </c>
      <c r="B11" s="102">
        <v>1</v>
      </c>
      <c r="C11" s="126" t="s">
        <v>143</v>
      </c>
      <c r="D11" s="107" t="s">
        <v>107</v>
      </c>
      <c r="E11" s="127" t="s">
        <v>66</v>
      </c>
      <c r="F11" s="102">
        <v>16</v>
      </c>
      <c r="G11" s="102">
        <v>10</v>
      </c>
      <c r="H11" s="102">
        <v>7</v>
      </c>
      <c r="I11" s="102">
        <v>8</v>
      </c>
      <c r="J11" s="102">
        <v>11</v>
      </c>
      <c r="K11" s="102">
        <v>14</v>
      </c>
      <c r="L11" s="102">
        <v>9</v>
      </c>
      <c r="M11" s="102">
        <v>9</v>
      </c>
      <c r="N11" s="102">
        <v>9</v>
      </c>
      <c r="O11" s="102">
        <v>11</v>
      </c>
      <c r="P11" s="102">
        <v>3</v>
      </c>
      <c r="Q11" s="14"/>
      <c r="R11" s="124">
        <f>IF(E11="","",SUM(F11:P11)-(Q11))</f>
        <v>107</v>
      </c>
      <c r="S11" s="128">
        <v>1</v>
      </c>
      <c r="T11" s="30">
        <f>SUM(F11:H11)</f>
        <v>33</v>
      </c>
      <c r="U11" s="1"/>
      <c r="V11" s="1"/>
    </row>
    <row r="12" spans="1:22" ht="19.5" customHeight="1">
      <c r="A12" s="102">
        <v>2</v>
      </c>
      <c r="B12" s="102">
        <v>2</v>
      </c>
      <c r="C12" s="126" t="s">
        <v>143</v>
      </c>
      <c r="D12" s="107" t="s">
        <v>107</v>
      </c>
      <c r="E12" s="127" t="s">
        <v>193</v>
      </c>
      <c r="F12" s="102">
        <v>12</v>
      </c>
      <c r="G12" s="102">
        <v>10</v>
      </c>
      <c r="H12" s="102">
        <v>6</v>
      </c>
      <c r="I12" s="102">
        <v>8</v>
      </c>
      <c r="J12" s="102">
        <v>9</v>
      </c>
      <c r="K12" s="102">
        <v>15</v>
      </c>
      <c r="L12" s="102">
        <v>9</v>
      </c>
      <c r="M12" s="102">
        <v>9</v>
      </c>
      <c r="N12" s="102">
        <v>9</v>
      </c>
      <c r="O12" s="102">
        <v>9</v>
      </c>
      <c r="P12" s="102"/>
      <c r="Q12" s="14"/>
      <c r="R12" s="124">
        <f>IF(E12="","",SUM(F12:P12)-(Q12))</f>
        <v>96</v>
      </c>
      <c r="S12" s="128">
        <v>3</v>
      </c>
      <c r="T12" s="30">
        <f>SUM(F12:H12)</f>
        <v>28</v>
      </c>
      <c r="U12" s="1"/>
      <c r="V12" s="1"/>
    </row>
    <row r="13" spans="1:22" ht="19.5" customHeight="1">
      <c r="A13" s="102">
        <v>3</v>
      </c>
      <c r="B13" s="102">
        <v>3</v>
      </c>
      <c r="C13" s="126" t="s">
        <v>143</v>
      </c>
      <c r="D13" s="107" t="s">
        <v>107</v>
      </c>
      <c r="E13" s="127" t="s">
        <v>194</v>
      </c>
      <c r="F13" s="102">
        <v>16</v>
      </c>
      <c r="G13" s="102">
        <v>10</v>
      </c>
      <c r="H13" s="102">
        <v>7</v>
      </c>
      <c r="I13" s="102">
        <v>9</v>
      </c>
      <c r="J13" s="102">
        <v>10</v>
      </c>
      <c r="K13" s="102">
        <v>14</v>
      </c>
      <c r="L13" s="102">
        <v>9</v>
      </c>
      <c r="M13" s="102">
        <v>10</v>
      </c>
      <c r="N13" s="102">
        <v>9</v>
      </c>
      <c r="O13" s="102">
        <v>12</v>
      </c>
      <c r="P13" s="102">
        <v>3</v>
      </c>
      <c r="Q13" s="14"/>
      <c r="R13" s="124">
        <f>IF(E13="","",SUM(F13:P13)-(Q13))</f>
        <v>109</v>
      </c>
      <c r="S13" s="128">
        <v>2</v>
      </c>
      <c r="T13" s="30">
        <f>SUM(F13:H13)</f>
        <v>33</v>
      </c>
      <c r="U13" s="1"/>
      <c r="V13" s="1"/>
    </row>
    <row r="14" spans="1:22" ht="19.5" customHeight="1">
      <c r="A14" s="102">
        <v>4</v>
      </c>
      <c r="B14" s="102">
        <v>4</v>
      </c>
      <c r="C14" s="126" t="s">
        <v>143</v>
      </c>
      <c r="D14" s="107" t="s">
        <v>107</v>
      </c>
      <c r="E14" s="127" t="s">
        <v>68</v>
      </c>
      <c r="F14" s="102">
        <v>14</v>
      </c>
      <c r="G14" s="102">
        <v>0</v>
      </c>
      <c r="H14" s="102">
        <v>7</v>
      </c>
      <c r="I14" s="102">
        <v>9</v>
      </c>
      <c r="J14" s="102">
        <v>12</v>
      </c>
      <c r="K14" s="102">
        <v>14</v>
      </c>
      <c r="L14" s="102">
        <v>9</v>
      </c>
      <c r="M14" s="102">
        <v>9</v>
      </c>
      <c r="N14" s="102">
        <v>9</v>
      </c>
      <c r="O14" s="102">
        <v>9</v>
      </c>
      <c r="P14" s="102"/>
      <c r="Q14" s="14"/>
      <c r="R14" s="124">
        <f>IF(E14="","",SUM(F14:P14)-(Q14))</f>
        <v>92</v>
      </c>
      <c r="S14" s="126">
        <v>4</v>
      </c>
      <c r="T14" s="30">
        <f>SUM(F14:H14)</f>
        <v>21</v>
      </c>
      <c r="U14" s="1"/>
      <c r="V14" s="1"/>
    </row>
  </sheetData>
  <mergeCells count="9">
    <mergeCell ref="A9:T9"/>
    <mergeCell ref="A1:V1"/>
    <mergeCell ref="A3:A7"/>
    <mergeCell ref="B3:B7"/>
    <mergeCell ref="C3:C7"/>
    <mergeCell ref="D3:D6"/>
    <mergeCell ref="U3:U4"/>
    <mergeCell ref="T5:U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44"/>
  <sheetViews>
    <sheetView workbookViewId="0" topLeftCell="A1">
      <selection activeCell="T15" sqref="T15:T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2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100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2</v>
      </c>
      <c r="Q2" s="161" t="s">
        <v>162</v>
      </c>
      <c r="R2" s="162"/>
      <c r="S2" s="163" t="s">
        <v>163</v>
      </c>
      <c r="T2" s="164">
        <f>MAX(O5:O36)</f>
        <v>91</v>
      </c>
    </row>
    <row r="3" spans="1:20" ht="15.75" customHeight="1">
      <c r="A3" s="257" t="s">
        <v>30</v>
      </c>
      <c r="B3" s="258"/>
      <c r="C3" s="258"/>
      <c r="D3" s="262" t="s">
        <v>101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4</v>
      </c>
      <c r="Q3" s="168">
        <f>SUM((P1*4)+(P2*2)+P3)</f>
        <v>16</v>
      </c>
      <c r="R3" s="169"/>
      <c r="S3" s="163" t="s">
        <v>167</v>
      </c>
      <c r="T3" s="164">
        <f>MAX(C5:C36)</f>
        <v>17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88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 t="s">
        <v>112</v>
      </c>
      <c r="C5" s="11">
        <v>12</v>
      </c>
      <c r="D5" s="11">
        <v>0</v>
      </c>
      <c r="E5" s="11">
        <v>6</v>
      </c>
      <c r="F5" s="11">
        <v>9</v>
      </c>
      <c r="G5" s="11">
        <v>0</v>
      </c>
      <c r="H5" s="11">
        <v>13</v>
      </c>
      <c r="I5" s="11">
        <v>9</v>
      </c>
      <c r="J5" s="11">
        <v>9</v>
      </c>
      <c r="K5" s="11">
        <v>9</v>
      </c>
      <c r="L5" s="11">
        <v>6</v>
      </c>
      <c r="M5" s="11"/>
      <c r="N5" s="12"/>
      <c r="O5" s="10">
        <f aca="true" t="shared" si="0" ref="O5:O20">IF(B5="","",SUM(C5:M5)-(N5))</f>
        <v>73</v>
      </c>
      <c r="P5" s="172" t="s">
        <v>170</v>
      </c>
      <c r="Q5" s="30">
        <f aca="true" t="shared" si="1" ref="Q5:Q44">SUM(C5:E5)</f>
        <v>18</v>
      </c>
      <c r="S5" s="163" t="s">
        <v>141</v>
      </c>
      <c r="T5" s="164">
        <v>32</v>
      </c>
    </row>
    <row r="6" spans="1:20" ht="15.75" customHeight="1">
      <c r="A6" s="14">
        <v>2</v>
      </c>
      <c r="B6" s="8" t="s">
        <v>135</v>
      </c>
      <c r="C6" s="11">
        <v>12</v>
      </c>
      <c r="D6" s="11">
        <v>0</v>
      </c>
      <c r="E6" s="11">
        <v>8</v>
      </c>
      <c r="F6" s="11">
        <v>9</v>
      </c>
      <c r="G6" s="11">
        <v>11</v>
      </c>
      <c r="H6" s="11">
        <v>15</v>
      </c>
      <c r="I6" s="11">
        <v>9</v>
      </c>
      <c r="J6" s="11">
        <v>9</v>
      </c>
      <c r="K6" s="11">
        <v>9</v>
      </c>
      <c r="L6" s="11">
        <v>7</v>
      </c>
      <c r="M6" s="11"/>
      <c r="N6" s="12"/>
      <c r="O6" s="10">
        <f t="shared" si="0"/>
        <v>89</v>
      </c>
      <c r="P6" s="172" t="s">
        <v>170</v>
      </c>
      <c r="Q6" s="30">
        <f t="shared" si="1"/>
        <v>20</v>
      </c>
      <c r="S6" s="163" t="s">
        <v>181</v>
      </c>
      <c r="T6" s="164">
        <v>29</v>
      </c>
    </row>
    <row r="7" spans="1:20" ht="15.75" customHeight="1">
      <c r="A7" s="14">
        <v>3</v>
      </c>
      <c r="B7" s="8" t="s">
        <v>122</v>
      </c>
      <c r="C7" s="14">
        <v>12</v>
      </c>
      <c r="D7" s="14">
        <v>10</v>
      </c>
      <c r="E7" s="14">
        <v>7</v>
      </c>
      <c r="F7" s="14">
        <v>8</v>
      </c>
      <c r="G7" s="14">
        <v>0</v>
      </c>
      <c r="H7" s="14">
        <v>13</v>
      </c>
      <c r="I7" s="14">
        <v>9</v>
      </c>
      <c r="J7" s="14">
        <v>8</v>
      </c>
      <c r="K7" s="14">
        <v>9</v>
      </c>
      <c r="L7" s="14">
        <v>9</v>
      </c>
      <c r="M7" s="14"/>
      <c r="N7" s="14"/>
      <c r="O7" s="10">
        <f t="shared" si="0"/>
        <v>85</v>
      </c>
      <c r="P7" s="172" t="s">
        <v>170</v>
      </c>
      <c r="Q7" s="30">
        <f t="shared" si="1"/>
        <v>29</v>
      </c>
      <c r="S7" s="163" t="s">
        <v>171</v>
      </c>
      <c r="T7" s="164">
        <v>646</v>
      </c>
    </row>
    <row r="8" spans="1:20" ht="15.75" customHeight="1">
      <c r="A8" s="14">
        <v>4</v>
      </c>
      <c r="B8" s="8" t="s">
        <v>68</v>
      </c>
      <c r="C8" s="11">
        <v>0</v>
      </c>
      <c r="D8" s="11">
        <v>0</v>
      </c>
      <c r="E8" s="11">
        <v>7</v>
      </c>
      <c r="F8" s="11">
        <v>8</v>
      </c>
      <c r="G8" s="11">
        <v>0</v>
      </c>
      <c r="H8" s="11">
        <v>13</v>
      </c>
      <c r="I8" s="11">
        <v>9</v>
      </c>
      <c r="J8" s="11">
        <v>9</v>
      </c>
      <c r="K8" s="11">
        <v>9</v>
      </c>
      <c r="L8" s="11">
        <v>6</v>
      </c>
      <c r="M8" s="11"/>
      <c r="N8" s="12"/>
      <c r="O8" s="10">
        <f t="shared" si="0"/>
        <v>61</v>
      </c>
      <c r="P8" s="172" t="s">
        <v>170</v>
      </c>
      <c r="Q8" s="30">
        <f t="shared" si="1"/>
        <v>7</v>
      </c>
      <c r="S8" s="163" t="s">
        <v>203</v>
      </c>
      <c r="T8" s="164">
        <v>302</v>
      </c>
    </row>
    <row r="9" spans="1:20" ht="15.75" customHeight="1">
      <c r="A9" s="14">
        <v>5</v>
      </c>
      <c r="B9" s="173">
        <v>80</v>
      </c>
      <c r="C9" s="11">
        <v>15</v>
      </c>
      <c r="D9" s="11">
        <v>10</v>
      </c>
      <c r="E9" s="11">
        <v>0</v>
      </c>
      <c r="F9" s="11">
        <v>8</v>
      </c>
      <c r="G9" s="11">
        <v>0</v>
      </c>
      <c r="H9" s="11">
        <v>12</v>
      </c>
      <c r="I9" s="11">
        <v>9</v>
      </c>
      <c r="J9" s="11">
        <v>9</v>
      </c>
      <c r="K9" s="11">
        <v>9</v>
      </c>
      <c r="L9" s="11">
        <v>9</v>
      </c>
      <c r="M9" s="11"/>
      <c r="N9" s="12"/>
      <c r="O9" s="10">
        <f t="shared" si="0"/>
        <v>81</v>
      </c>
      <c r="P9" s="172" t="s">
        <v>173</v>
      </c>
      <c r="Q9" s="30">
        <f t="shared" si="1"/>
        <v>25</v>
      </c>
      <c r="S9" s="163" t="s">
        <v>172</v>
      </c>
      <c r="T9" s="164">
        <v>308</v>
      </c>
    </row>
    <row r="10" spans="1:20" ht="15.75" customHeight="1">
      <c r="A10" s="14">
        <v>6</v>
      </c>
      <c r="B10" s="173">
        <v>27</v>
      </c>
      <c r="C10" s="11">
        <v>15</v>
      </c>
      <c r="D10" s="11">
        <v>0</v>
      </c>
      <c r="E10" s="11">
        <v>0</v>
      </c>
      <c r="F10" s="11">
        <v>8</v>
      </c>
      <c r="G10" s="11">
        <v>9</v>
      </c>
      <c r="H10" s="11">
        <v>12</v>
      </c>
      <c r="I10" s="11">
        <v>8</v>
      </c>
      <c r="J10" s="11">
        <v>9</v>
      </c>
      <c r="K10" s="11">
        <v>9</v>
      </c>
      <c r="L10" s="11">
        <v>7</v>
      </c>
      <c r="M10" s="11"/>
      <c r="N10" s="12"/>
      <c r="O10" s="10">
        <f t="shared" si="0"/>
        <v>77</v>
      </c>
      <c r="P10" s="172" t="s">
        <v>173</v>
      </c>
      <c r="Q10" s="30">
        <f t="shared" si="1"/>
        <v>15</v>
      </c>
      <c r="S10" s="268" t="s">
        <v>183</v>
      </c>
      <c r="T10" s="270">
        <v>49</v>
      </c>
    </row>
    <row r="11" spans="1:20" ht="15.75" customHeight="1">
      <c r="A11" s="14">
        <v>7</v>
      </c>
      <c r="B11" s="8">
        <v>37</v>
      </c>
      <c r="C11" s="11">
        <v>14</v>
      </c>
      <c r="D11" s="11">
        <v>10</v>
      </c>
      <c r="E11" s="11">
        <v>0</v>
      </c>
      <c r="F11" s="11">
        <v>9</v>
      </c>
      <c r="G11" s="11">
        <v>10</v>
      </c>
      <c r="H11" s="11">
        <v>15</v>
      </c>
      <c r="I11" s="11">
        <v>9</v>
      </c>
      <c r="J11" s="11">
        <v>9</v>
      </c>
      <c r="K11" s="11">
        <v>8</v>
      </c>
      <c r="L11" s="11">
        <v>7</v>
      </c>
      <c r="M11" s="11"/>
      <c r="N11" s="12"/>
      <c r="O11" s="10">
        <f t="shared" si="0"/>
        <v>91</v>
      </c>
      <c r="P11" s="172" t="s">
        <v>173</v>
      </c>
      <c r="Q11" s="30">
        <f t="shared" si="1"/>
        <v>24</v>
      </c>
      <c r="S11" s="269"/>
      <c r="T11" s="271"/>
    </row>
    <row r="12" spans="1:20" ht="15.75" customHeight="1">
      <c r="A12" s="14">
        <v>8</v>
      </c>
      <c r="B12" s="173">
        <v>43</v>
      </c>
      <c r="C12" s="11">
        <v>15</v>
      </c>
      <c r="D12" s="11">
        <v>9</v>
      </c>
      <c r="E12" s="11">
        <v>0</v>
      </c>
      <c r="F12" s="11">
        <v>8</v>
      </c>
      <c r="G12" s="11">
        <v>9</v>
      </c>
      <c r="H12" s="11">
        <v>13</v>
      </c>
      <c r="I12" s="11">
        <v>9</v>
      </c>
      <c r="J12" s="11">
        <v>9</v>
      </c>
      <c r="K12" s="11">
        <v>9</v>
      </c>
      <c r="L12" s="11"/>
      <c r="M12" s="11"/>
      <c r="N12" s="12"/>
      <c r="O12" s="10">
        <f t="shared" si="0"/>
        <v>81</v>
      </c>
      <c r="P12" s="172" t="s">
        <v>173</v>
      </c>
      <c r="Q12" s="30">
        <f t="shared" si="1"/>
        <v>24</v>
      </c>
      <c r="S12" s="268" t="s">
        <v>184</v>
      </c>
      <c r="T12" s="270">
        <v>97</v>
      </c>
    </row>
    <row r="13" spans="1:20" ht="15.75" customHeight="1">
      <c r="A13" s="14">
        <v>9</v>
      </c>
      <c r="B13" s="8">
        <v>125</v>
      </c>
      <c r="C13" s="11">
        <v>12</v>
      </c>
      <c r="D13" s="11">
        <v>0</v>
      </c>
      <c r="E13" s="11">
        <v>0</v>
      </c>
      <c r="F13" s="11">
        <v>10</v>
      </c>
      <c r="G13" s="11">
        <v>0</v>
      </c>
      <c r="H13" s="11">
        <v>14</v>
      </c>
      <c r="I13" s="11">
        <v>8</v>
      </c>
      <c r="J13" s="11">
        <v>9</v>
      </c>
      <c r="K13" s="11">
        <v>12</v>
      </c>
      <c r="L13" s="11">
        <v>7</v>
      </c>
      <c r="M13" s="11"/>
      <c r="N13" s="12"/>
      <c r="O13" s="10">
        <f t="shared" si="0"/>
        <v>72</v>
      </c>
      <c r="P13" s="172" t="s">
        <v>174</v>
      </c>
      <c r="Q13" s="30">
        <f t="shared" si="1"/>
        <v>12</v>
      </c>
      <c r="S13" s="269"/>
      <c r="T13" s="271"/>
    </row>
    <row r="14" spans="1:20" ht="15.75" customHeight="1">
      <c r="A14" s="14">
        <v>10</v>
      </c>
      <c r="B14" s="8">
        <v>22</v>
      </c>
      <c r="C14" s="11">
        <v>14</v>
      </c>
      <c r="D14" s="11">
        <v>0</v>
      </c>
      <c r="E14" s="11">
        <v>6</v>
      </c>
      <c r="F14" s="11">
        <v>9</v>
      </c>
      <c r="G14" s="11">
        <v>0</v>
      </c>
      <c r="H14" s="11">
        <v>13</v>
      </c>
      <c r="I14" s="11">
        <v>7</v>
      </c>
      <c r="J14" s="11">
        <v>10</v>
      </c>
      <c r="K14" s="11">
        <v>9</v>
      </c>
      <c r="L14" s="11">
        <v>12</v>
      </c>
      <c r="M14" s="11"/>
      <c r="N14" s="12"/>
      <c r="O14" s="10">
        <f t="shared" si="0"/>
        <v>80</v>
      </c>
      <c r="P14" s="172" t="s">
        <v>174</v>
      </c>
      <c r="Q14" s="30">
        <f t="shared" si="1"/>
        <v>20</v>
      </c>
      <c r="S14" s="163" t="s">
        <v>185</v>
      </c>
      <c r="T14" s="164">
        <v>981</v>
      </c>
    </row>
    <row r="15" spans="1:20" ht="15.75" customHeight="1">
      <c r="A15" s="14">
        <v>11</v>
      </c>
      <c r="B15" s="8">
        <v>87</v>
      </c>
      <c r="C15" s="11">
        <v>0</v>
      </c>
      <c r="D15" s="11">
        <v>9</v>
      </c>
      <c r="E15" s="11">
        <v>0</v>
      </c>
      <c r="F15" s="11">
        <v>9</v>
      </c>
      <c r="G15" s="11">
        <v>11</v>
      </c>
      <c r="H15" s="11">
        <v>12</v>
      </c>
      <c r="I15" s="11">
        <v>6</v>
      </c>
      <c r="J15" s="11">
        <v>9</v>
      </c>
      <c r="K15" s="11">
        <v>10</v>
      </c>
      <c r="L15" s="11">
        <v>6</v>
      </c>
      <c r="M15" s="11"/>
      <c r="N15" s="12"/>
      <c r="O15" s="10">
        <f t="shared" si="0"/>
        <v>72</v>
      </c>
      <c r="P15" s="172" t="s">
        <v>175</v>
      </c>
      <c r="Q15" s="30">
        <f t="shared" si="1"/>
        <v>9</v>
      </c>
      <c r="R15" s="175"/>
      <c r="S15" s="268" t="s">
        <v>186</v>
      </c>
      <c r="T15" s="270">
        <v>193</v>
      </c>
    </row>
    <row r="16" spans="1:20" ht="15.75" customHeight="1">
      <c r="A16" s="14">
        <v>12</v>
      </c>
      <c r="B16" s="8">
        <v>8</v>
      </c>
      <c r="C16" s="11">
        <v>17</v>
      </c>
      <c r="D16" s="11">
        <v>0</v>
      </c>
      <c r="E16" s="11">
        <v>0</v>
      </c>
      <c r="F16" s="11">
        <v>10</v>
      </c>
      <c r="G16" s="11">
        <v>0</v>
      </c>
      <c r="H16" s="11">
        <v>14</v>
      </c>
      <c r="I16" s="11">
        <v>8</v>
      </c>
      <c r="J16" s="11">
        <v>9</v>
      </c>
      <c r="K16" s="11">
        <v>12</v>
      </c>
      <c r="L16" s="11">
        <v>8</v>
      </c>
      <c r="M16" s="11"/>
      <c r="N16" s="12"/>
      <c r="O16" s="10">
        <f t="shared" si="0"/>
        <v>78</v>
      </c>
      <c r="P16" s="172" t="s">
        <v>175</v>
      </c>
      <c r="Q16" s="30">
        <f t="shared" si="1"/>
        <v>17</v>
      </c>
      <c r="S16" s="269"/>
      <c r="T16" s="271"/>
    </row>
    <row r="17" spans="1:17" ht="15.75" customHeight="1">
      <c r="A17" s="14">
        <v>13</v>
      </c>
      <c r="B17" s="8">
        <v>91</v>
      </c>
      <c r="C17" s="14">
        <v>15</v>
      </c>
      <c r="D17" s="14">
        <v>0</v>
      </c>
      <c r="E17" s="14">
        <v>0</v>
      </c>
      <c r="F17" s="14">
        <v>8</v>
      </c>
      <c r="G17" s="14">
        <v>10</v>
      </c>
      <c r="H17" s="14">
        <v>13</v>
      </c>
      <c r="I17" s="14">
        <v>9</v>
      </c>
      <c r="J17" s="14">
        <v>9</v>
      </c>
      <c r="K17" s="14">
        <v>10</v>
      </c>
      <c r="L17" s="14">
        <v>9</v>
      </c>
      <c r="M17" s="14"/>
      <c r="N17" s="14"/>
      <c r="O17" s="10">
        <f t="shared" si="0"/>
        <v>83</v>
      </c>
      <c r="P17" s="172" t="s">
        <v>176</v>
      </c>
      <c r="Q17" s="30">
        <f t="shared" si="1"/>
        <v>15</v>
      </c>
    </row>
    <row r="18" spans="1:17" ht="15.75" customHeight="1">
      <c r="A18" s="14">
        <v>14</v>
      </c>
      <c r="B18" s="8">
        <v>92</v>
      </c>
      <c r="C18" s="14">
        <v>15</v>
      </c>
      <c r="D18" s="14">
        <v>10</v>
      </c>
      <c r="E18" s="14">
        <v>0</v>
      </c>
      <c r="F18" s="14">
        <v>8</v>
      </c>
      <c r="G18" s="14">
        <v>0</v>
      </c>
      <c r="H18" s="14">
        <v>12</v>
      </c>
      <c r="I18" s="14">
        <v>9</v>
      </c>
      <c r="J18" s="14">
        <v>10</v>
      </c>
      <c r="K18" s="14">
        <v>10</v>
      </c>
      <c r="L18" s="14">
        <v>8</v>
      </c>
      <c r="M18" s="14"/>
      <c r="N18" s="14"/>
      <c r="O18" s="10">
        <f t="shared" si="0"/>
        <v>82</v>
      </c>
      <c r="P18" s="172" t="s">
        <v>176</v>
      </c>
      <c r="Q18" s="30">
        <f t="shared" si="1"/>
        <v>25</v>
      </c>
    </row>
    <row r="19" spans="1:17" ht="15.75" customHeight="1">
      <c r="A19" s="14">
        <v>15</v>
      </c>
      <c r="B19" s="8">
        <v>114</v>
      </c>
      <c r="C19" s="11">
        <v>14</v>
      </c>
      <c r="D19" s="11">
        <v>12</v>
      </c>
      <c r="E19" s="11">
        <v>0</v>
      </c>
      <c r="F19" s="11">
        <v>8</v>
      </c>
      <c r="G19" s="11">
        <v>0</v>
      </c>
      <c r="H19" s="11">
        <v>12</v>
      </c>
      <c r="I19" s="11">
        <v>8</v>
      </c>
      <c r="J19" s="11">
        <v>9</v>
      </c>
      <c r="K19" s="11">
        <v>9</v>
      </c>
      <c r="L19" s="11">
        <v>9</v>
      </c>
      <c r="M19" s="11"/>
      <c r="N19" s="12"/>
      <c r="O19" s="10">
        <f t="shared" si="0"/>
        <v>81</v>
      </c>
      <c r="P19" s="172" t="s">
        <v>176</v>
      </c>
      <c r="Q19" s="30">
        <f t="shared" si="1"/>
        <v>26</v>
      </c>
    </row>
    <row r="20" spans="1:17" ht="15.75" customHeight="1">
      <c r="A20" s="14">
        <v>16</v>
      </c>
      <c r="B20" s="8">
        <v>125</v>
      </c>
      <c r="C20" s="11">
        <v>13</v>
      </c>
      <c r="D20" s="11">
        <v>0</v>
      </c>
      <c r="E20" s="11">
        <v>0</v>
      </c>
      <c r="F20" s="11">
        <v>9</v>
      </c>
      <c r="G20" s="11">
        <v>0</v>
      </c>
      <c r="H20" s="11">
        <v>12</v>
      </c>
      <c r="I20" s="11">
        <v>9</v>
      </c>
      <c r="J20" s="11">
        <v>10</v>
      </c>
      <c r="K20" s="11">
        <v>9</v>
      </c>
      <c r="L20" s="11">
        <v>8</v>
      </c>
      <c r="M20" s="11"/>
      <c r="N20" s="12"/>
      <c r="O20" s="10">
        <f t="shared" si="0"/>
        <v>70</v>
      </c>
      <c r="P20" s="172" t="s">
        <v>176</v>
      </c>
      <c r="Q20" s="30">
        <f t="shared" si="1"/>
        <v>13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44"/>
  <sheetViews>
    <sheetView workbookViewId="0" topLeftCell="A1">
      <selection activeCell="X17" sqref="X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200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2</v>
      </c>
      <c r="Q2" s="161" t="s">
        <v>162</v>
      </c>
      <c r="R2" s="162"/>
      <c r="S2" s="163" t="s">
        <v>163</v>
      </c>
      <c r="T2" s="164">
        <f>MAX(O5:O36)</f>
        <v>102</v>
      </c>
    </row>
    <row r="3" spans="1:20" ht="15.75" customHeight="1">
      <c r="A3" s="257" t="s">
        <v>30</v>
      </c>
      <c r="B3" s="258"/>
      <c r="C3" s="258"/>
      <c r="D3" s="262" t="s">
        <v>113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8</v>
      </c>
      <c r="R3" s="169"/>
      <c r="S3" s="163" t="s">
        <v>167</v>
      </c>
      <c r="T3" s="164">
        <f>MAX(C5:C36)</f>
        <v>17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105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49</v>
      </c>
      <c r="C5" s="11">
        <v>14</v>
      </c>
      <c r="D5" s="11">
        <v>11</v>
      </c>
      <c r="E5" s="11">
        <v>6</v>
      </c>
      <c r="F5" s="11">
        <v>9</v>
      </c>
      <c r="G5" s="11">
        <v>0</v>
      </c>
      <c r="H5" s="11">
        <v>13</v>
      </c>
      <c r="I5" s="11">
        <v>10</v>
      </c>
      <c r="J5" s="11">
        <v>9</v>
      </c>
      <c r="K5" s="11">
        <v>10</v>
      </c>
      <c r="L5" s="11">
        <v>9</v>
      </c>
      <c r="M5" s="11"/>
      <c r="N5" s="12"/>
      <c r="O5" s="10">
        <f aca="true" t="shared" si="0" ref="O5:O24">IF(B5="","",SUM(C5:M5)-(N5))</f>
        <v>91</v>
      </c>
      <c r="P5" s="172" t="s">
        <v>173</v>
      </c>
      <c r="Q5" s="30">
        <f aca="true" t="shared" si="1" ref="Q5:Q44">SUM(C5:E5)</f>
        <v>31</v>
      </c>
      <c r="S5" s="163" t="s">
        <v>141</v>
      </c>
      <c r="T5" s="164">
        <v>62</v>
      </c>
    </row>
    <row r="6" spans="1:20" ht="15.75" customHeight="1">
      <c r="A6" s="14">
        <v>2</v>
      </c>
      <c r="B6" s="8">
        <v>26</v>
      </c>
      <c r="C6" s="11">
        <v>14</v>
      </c>
      <c r="D6" s="11">
        <v>9</v>
      </c>
      <c r="E6" s="11">
        <v>0</v>
      </c>
      <c r="F6" s="11">
        <v>9</v>
      </c>
      <c r="G6" s="11">
        <v>11</v>
      </c>
      <c r="H6" s="11">
        <v>14</v>
      </c>
      <c r="I6" s="11">
        <v>9</v>
      </c>
      <c r="J6" s="11">
        <v>10</v>
      </c>
      <c r="K6" s="11">
        <v>9</v>
      </c>
      <c r="L6" s="11">
        <v>9</v>
      </c>
      <c r="M6" s="11"/>
      <c r="N6" s="12"/>
      <c r="O6" s="10">
        <f t="shared" si="0"/>
        <v>94</v>
      </c>
      <c r="P6" s="172" t="s">
        <v>173</v>
      </c>
      <c r="Q6" s="30">
        <f t="shared" si="1"/>
        <v>23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57</v>
      </c>
      <c r="C7" s="14">
        <v>14</v>
      </c>
      <c r="D7" s="14">
        <v>10</v>
      </c>
      <c r="E7" s="14">
        <v>6</v>
      </c>
      <c r="F7" s="14">
        <v>9</v>
      </c>
      <c r="G7" s="14">
        <v>0</v>
      </c>
      <c r="H7" s="14">
        <v>12</v>
      </c>
      <c r="I7" s="14">
        <v>9</v>
      </c>
      <c r="J7" s="14">
        <v>9</v>
      </c>
      <c r="K7" s="14">
        <v>10</v>
      </c>
      <c r="L7" s="14">
        <v>8</v>
      </c>
      <c r="M7" s="14"/>
      <c r="N7" s="14"/>
      <c r="O7" s="10">
        <f t="shared" si="0"/>
        <v>87</v>
      </c>
      <c r="P7" s="172" t="s">
        <v>173</v>
      </c>
      <c r="Q7" s="30">
        <f t="shared" si="1"/>
        <v>30</v>
      </c>
      <c r="S7" s="163" t="s">
        <v>171</v>
      </c>
      <c r="T7" s="164">
        <v>353</v>
      </c>
    </row>
    <row r="8" spans="1:20" ht="15.75" customHeight="1">
      <c r="A8" s="14">
        <v>4</v>
      </c>
      <c r="B8" s="8">
        <v>14</v>
      </c>
      <c r="C8" s="11">
        <v>12</v>
      </c>
      <c r="D8" s="11">
        <v>9</v>
      </c>
      <c r="E8" s="11">
        <v>0</v>
      </c>
      <c r="F8" s="11">
        <v>9</v>
      </c>
      <c r="G8" s="11">
        <v>0</v>
      </c>
      <c r="H8" s="11">
        <v>12</v>
      </c>
      <c r="I8" s="11">
        <v>10</v>
      </c>
      <c r="J8" s="11">
        <v>9</v>
      </c>
      <c r="K8" s="11">
        <v>9</v>
      </c>
      <c r="L8" s="11">
        <v>9</v>
      </c>
      <c r="M8" s="11"/>
      <c r="N8" s="12"/>
      <c r="O8" s="10">
        <f t="shared" si="0"/>
        <v>79</v>
      </c>
      <c r="P8" s="172" t="s">
        <v>173</v>
      </c>
      <c r="Q8" s="30">
        <f t="shared" si="1"/>
        <v>21</v>
      </c>
      <c r="S8" s="163" t="s">
        <v>203</v>
      </c>
      <c r="T8" s="164">
        <v>396</v>
      </c>
    </row>
    <row r="9" spans="1:20" ht="15.75" customHeight="1">
      <c r="A9" s="14">
        <v>5</v>
      </c>
      <c r="B9" s="173">
        <v>3</v>
      </c>
      <c r="C9" s="11">
        <v>15</v>
      </c>
      <c r="D9" s="11">
        <v>9</v>
      </c>
      <c r="E9" s="11">
        <v>6</v>
      </c>
      <c r="F9" s="11">
        <v>10</v>
      </c>
      <c r="G9" s="11">
        <v>10</v>
      </c>
      <c r="H9" s="11">
        <v>15</v>
      </c>
      <c r="I9" s="11">
        <v>9</v>
      </c>
      <c r="J9" s="11">
        <v>10</v>
      </c>
      <c r="K9" s="11">
        <v>10</v>
      </c>
      <c r="L9" s="11">
        <v>6</v>
      </c>
      <c r="M9" s="11">
        <v>1</v>
      </c>
      <c r="N9" s="12"/>
      <c r="O9" s="10">
        <f t="shared" si="0"/>
        <v>101</v>
      </c>
      <c r="P9" s="172" t="s">
        <v>174</v>
      </c>
      <c r="Q9" s="30">
        <f t="shared" si="1"/>
        <v>30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>
        <v>34</v>
      </c>
      <c r="C10" s="11">
        <v>17</v>
      </c>
      <c r="D10" s="11">
        <v>9</v>
      </c>
      <c r="E10" s="11">
        <v>6</v>
      </c>
      <c r="F10" s="11">
        <v>9</v>
      </c>
      <c r="G10" s="11">
        <v>0</v>
      </c>
      <c r="H10" s="11">
        <v>15</v>
      </c>
      <c r="I10" s="11">
        <v>10</v>
      </c>
      <c r="J10" s="11">
        <v>9</v>
      </c>
      <c r="K10" s="11">
        <v>11</v>
      </c>
      <c r="L10" s="11">
        <v>6</v>
      </c>
      <c r="M10" s="11"/>
      <c r="N10" s="12"/>
      <c r="O10" s="10">
        <f t="shared" si="0"/>
        <v>92</v>
      </c>
      <c r="P10" s="172" t="s">
        <v>174</v>
      </c>
      <c r="Q10" s="30">
        <f t="shared" si="1"/>
        <v>32</v>
      </c>
      <c r="S10" s="268" t="s">
        <v>183</v>
      </c>
      <c r="T10" s="270">
        <v>63</v>
      </c>
    </row>
    <row r="11" spans="1:20" ht="15.75" customHeight="1">
      <c r="A11" s="14">
        <v>7</v>
      </c>
      <c r="B11" s="8">
        <v>29</v>
      </c>
      <c r="C11" s="11">
        <v>16</v>
      </c>
      <c r="D11" s="11">
        <v>9</v>
      </c>
      <c r="E11" s="11">
        <v>6</v>
      </c>
      <c r="F11" s="11">
        <v>10</v>
      </c>
      <c r="G11" s="11">
        <v>9</v>
      </c>
      <c r="H11" s="11">
        <v>14</v>
      </c>
      <c r="I11" s="11">
        <v>9</v>
      </c>
      <c r="J11" s="11">
        <v>10</v>
      </c>
      <c r="K11" s="11">
        <v>11</v>
      </c>
      <c r="L11" s="11">
        <v>7</v>
      </c>
      <c r="M11" s="11">
        <v>1</v>
      </c>
      <c r="N11" s="12"/>
      <c r="O11" s="10">
        <f t="shared" si="0"/>
        <v>102</v>
      </c>
      <c r="P11" s="172" t="s">
        <v>175</v>
      </c>
      <c r="Q11" s="30">
        <f t="shared" si="1"/>
        <v>31</v>
      </c>
      <c r="S11" s="269"/>
      <c r="T11" s="271"/>
    </row>
    <row r="12" spans="1:20" ht="15.75" customHeight="1">
      <c r="A12" s="14">
        <v>8</v>
      </c>
      <c r="B12" s="173">
        <v>47</v>
      </c>
      <c r="C12" s="11">
        <v>14</v>
      </c>
      <c r="D12" s="11">
        <v>9</v>
      </c>
      <c r="E12" s="11">
        <v>6</v>
      </c>
      <c r="F12" s="11">
        <v>9</v>
      </c>
      <c r="G12" s="11">
        <v>9</v>
      </c>
      <c r="H12" s="11">
        <v>15</v>
      </c>
      <c r="I12" s="11">
        <v>9</v>
      </c>
      <c r="J12" s="11">
        <v>9</v>
      </c>
      <c r="K12" s="11">
        <v>10</v>
      </c>
      <c r="L12" s="11">
        <v>10</v>
      </c>
      <c r="M12" s="11">
        <v>1</v>
      </c>
      <c r="N12" s="12"/>
      <c r="O12" s="10">
        <f t="shared" si="0"/>
        <v>101</v>
      </c>
      <c r="P12" s="172" t="s">
        <v>175</v>
      </c>
      <c r="Q12" s="30">
        <f t="shared" si="1"/>
        <v>29</v>
      </c>
      <c r="S12" s="268" t="s">
        <v>184</v>
      </c>
      <c r="T12" s="270">
        <v>97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747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227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W44"/>
  <sheetViews>
    <sheetView workbookViewId="0" topLeftCell="A1">
      <selection activeCell="I19" sqref="I19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74" bestFit="1" customWidth="1"/>
    <col min="20" max="20" width="9.140625" style="135" customWidth="1"/>
    <col min="21" max="16384" width="9.140625" style="1" customWidth="1"/>
  </cols>
  <sheetData>
    <row r="1" spans="14:20" ht="12.75">
      <c r="N1" s="255" t="s">
        <v>157</v>
      </c>
      <c r="O1" s="256"/>
      <c r="P1" s="158">
        <v>1</v>
      </c>
      <c r="S1" s="159" t="s">
        <v>158</v>
      </c>
      <c r="T1" s="160" t="s">
        <v>159</v>
      </c>
    </row>
    <row r="2" spans="1:20" ht="15.75" customHeight="1">
      <c r="A2" s="257" t="s">
        <v>160</v>
      </c>
      <c r="B2" s="258"/>
      <c r="C2" s="258"/>
      <c r="D2" s="259" t="s">
        <v>114</v>
      </c>
      <c r="E2" s="259"/>
      <c r="F2" s="259"/>
      <c r="G2" s="259"/>
      <c r="H2" s="259"/>
      <c r="I2" s="260"/>
      <c r="J2" s="260"/>
      <c r="K2" s="261"/>
      <c r="N2" s="255" t="s">
        <v>161</v>
      </c>
      <c r="O2" s="256"/>
      <c r="P2" s="158">
        <v>0</v>
      </c>
      <c r="Q2" s="161" t="s">
        <v>162</v>
      </c>
      <c r="R2" s="162"/>
      <c r="S2" s="163" t="s">
        <v>163</v>
      </c>
      <c r="T2" s="164">
        <f>MAX(O5:O36)</f>
        <v>102</v>
      </c>
    </row>
    <row r="3" spans="1:20" ht="15.75" customHeight="1">
      <c r="A3" s="257" t="s">
        <v>30</v>
      </c>
      <c r="B3" s="258"/>
      <c r="C3" s="258"/>
      <c r="D3" s="262" t="s">
        <v>115</v>
      </c>
      <c r="E3" s="262"/>
      <c r="F3" s="263"/>
      <c r="G3" s="264" t="s">
        <v>164</v>
      </c>
      <c r="H3" s="265"/>
      <c r="I3" s="265"/>
      <c r="J3" s="266" t="s">
        <v>165</v>
      </c>
      <c r="K3" s="267"/>
      <c r="L3" s="165"/>
      <c r="M3" s="166"/>
      <c r="N3" s="255" t="s">
        <v>166</v>
      </c>
      <c r="O3" s="256"/>
      <c r="P3" s="167">
        <v>0</v>
      </c>
      <c r="Q3" s="168">
        <f>SUM((P1*4)+(P2*2)+P3)</f>
        <v>4</v>
      </c>
      <c r="R3" s="169"/>
      <c r="S3" s="163" t="s">
        <v>167</v>
      </c>
      <c r="T3" s="164">
        <f>MAX(C5:C36)</f>
        <v>13</v>
      </c>
    </row>
    <row r="4" spans="1:75" s="20" customFormat="1" ht="21" customHeight="1">
      <c r="A4" s="119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168</v>
      </c>
      <c r="P4" s="15" t="s">
        <v>169</v>
      </c>
      <c r="Q4" s="23" t="s">
        <v>32</v>
      </c>
      <c r="R4" s="170"/>
      <c r="S4" s="163" t="s">
        <v>140</v>
      </c>
      <c r="T4" s="164">
        <v>104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</row>
    <row r="5" spans="1:20" ht="15.75" customHeight="1">
      <c r="A5" s="14">
        <v>1</v>
      </c>
      <c r="B5" s="8">
        <v>24</v>
      </c>
      <c r="C5" s="11">
        <v>12</v>
      </c>
      <c r="D5" s="11">
        <v>10</v>
      </c>
      <c r="E5" s="11">
        <v>7</v>
      </c>
      <c r="F5" s="11">
        <v>9</v>
      </c>
      <c r="G5" s="11">
        <v>11</v>
      </c>
      <c r="H5" s="11">
        <v>12</v>
      </c>
      <c r="I5" s="11">
        <v>10</v>
      </c>
      <c r="J5" s="11">
        <v>10</v>
      </c>
      <c r="K5" s="11">
        <v>10</v>
      </c>
      <c r="L5" s="11">
        <v>8</v>
      </c>
      <c r="M5" s="11">
        <v>3</v>
      </c>
      <c r="N5" s="12"/>
      <c r="O5" s="10">
        <f aca="true" t="shared" si="0" ref="O5:O24">IF(B5="","",SUM(C5:M5)-(N5))</f>
        <v>102</v>
      </c>
      <c r="P5" s="172" t="s">
        <v>173</v>
      </c>
      <c r="Q5" s="30">
        <f aca="true" t="shared" si="1" ref="Q5:Q44">SUM(C5:E5)</f>
        <v>29</v>
      </c>
      <c r="S5" s="163" t="s">
        <v>141</v>
      </c>
      <c r="T5" s="164" t="s">
        <v>89</v>
      </c>
    </row>
    <row r="6" spans="1:20" ht="15.75" customHeight="1">
      <c r="A6" s="14">
        <v>2</v>
      </c>
      <c r="B6" s="8">
        <v>26</v>
      </c>
      <c r="C6" s="11">
        <v>13</v>
      </c>
      <c r="D6" s="11">
        <v>0</v>
      </c>
      <c r="E6" s="11">
        <v>6</v>
      </c>
      <c r="F6" s="11">
        <v>9</v>
      </c>
      <c r="G6" s="11">
        <v>10</v>
      </c>
      <c r="H6" s="11">
        <v>12</v>
      </c>
      <c r="I6" s="11">
        <v>9</v>
      </c>
      <c r="J6" s="11">
        <v>9</v>
      </c>
      <c r="K6" s="11">
        <v>9</v>
      </c>
      <c r="L6" s="11">
        <v>7</v>
      </c>
      <c r="M6" s="11"/>
      <c r="N6" s="12"/>
      <c r="O6" s="10">
        <f t="shared" si="0"/>
        <v>84</v>
      </c>
      <c r="P6" s="172" t="s">
        <v>173</v>
      </c>
      <c r="Q6" s="30">
        <f t="shared" si="1"/>
        <v>19</v>
      </c>
      <c r="S6" s="163" t="s">
        <v>181</v>
      </c>
      <c r="T6" s="164" t="s">
        <v>89</v>
      </c>
    </row>
    <row r="7" spans="1:20" ht="15.75" customHeight="1">
      <c r="A7" s="14">
        <v>3</v>
      </c>
      <c r="B7" s="8">
        <v>37</v>
      </c>
      <c r="C7" s="14">
        <v>12</v>
      </c>
      <c r="D7" s="14">
        <v>9</v>
      </c>
      <c r="E7" s="14">
        <v>6</v>
      </c>
      <c r="F7" s="14">
        <v>9</v>
      </c>
      <c r="G7" s="14">
        <v>10</v>
      </c>
      <c r="H7" s="14">
        <v>12</v>
      </c>
      <c r="I7" s="14">
        <v>9</v>
      </c>
      <c r="J7" s="14">
        <v>10</v>
      </c>
      <c r="K7" s="14">
        <v>9</v>
      </c>
      <c r="L7" s="14">
        <v>7</v>
      </c>
      <c r="M7" s="14"/>
      <c r="N7" s="14"/>
      <c r="O7" s="10">
        <f t="shared" si="0"/>
        <v>93</v>
      </c>
      <c r="P7" s="172" t="s">
        <v>173</v>
      </c>
      <c r="Q7" s="30">
        <f t="shared" si="1"/>
        <v>27</v>
      </c>
      <c r="S7" s="163" t="s">
        <v>171</v>
      </c>
      <c r="T7" s="164">
        <v>376</v>
      </c>
    </row>
    <row r="8" spans="1:20" ht="15.75" customHeight="1">
      <c r="A8" s="14">
        <v>4</v>
      </c>
      <c r="B8" s="8">
        <v>18</v>
      </c>
      <c r="C8" s="11">
        <v>13</v>
      </c>
      <c r="D8" s="11">
        <v>9</v>
      </c>
      <c r="E8" s="11">
        <v>7</v>
      </c>
      <c r="F8" s="11">
        <v>10</v>
      </c>
      <c r="G8" s="11">
        <v>10</v>
      </c>
      <c r="H8" s="11">
        <v>12</v>
      </c>
      <c r="I8" s="11">
        <v>10</v>
      </c>
      <c r="J8" s="11">
        <v>8</v>
      </c>
      <c r="K8" s="11">
        <v>10</v>
      </c>
      <c r="L8" s="11">
        <v>8</v>
      </c>
      <c r="M8" s="11"/>
      <c r="N8" s="12"/>
      <c r="O8" s="10">
        <f t="shared" si="0"/>
        <v>97</v>
      </c>
      <c r="P8" s="172" t="s">
        <v>173</v>
      </c>
      <c r="Q8" s="30">
        <f t="shared" si="1"/>
        <v>29</v>
      </c>
      <c r="S8" s="163" t="s">
        <v>203</v>
      </c>
      <c r="T8" s="164" t="s">
        <v>89</v>
      </c>
    </row>
    <row r="9" spans="1:20" ht="15.75" customHeight="1">
      <c r="A9" s="14">
        <v>5</v>
      </c>
      <c r="B9" s="17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72"/>
      <c r="Q9" s="30">
        <f t="shared" si="1"/>
        <v>0</v>
      </c>
      <c r="S9" s="163" t="s">
        <v>172</v>
      </c>
      <c r="T9" s="164" t="s">
        <v>89</v>
      </c>
    </row>
    <row r="10" spans="1:20" ht="15.75" customHeight="1">
      <c r="A10" s="14">
        <v>6</v>
      </c>
      <c r="B10" s="17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72"/>
      <c r="Q10" s="30">
        <f t="shared" si="1"/>
        <v>0</v>
      </c>
      <c r="S10" s="268" t="s">
        <v>183</v>
      </c>
      <c r="T10" s="270">
        <v>54</v>
      </c>
    </row>
    <row r="11" spans="1:20" ht="15.75" customHeight="1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72"/>
      <c r="Q11" s="30">
        <f t="shared" si="1"/>
        <v>0</v>
      </c>
      <c r="S11" s="269"/>
      <c r="T11" s="271"/>
    </row>
    <row r="12" spans="1:20" ht="15.75" customHeight="1">
      <c r="A12" s="14">
        <v>8</v>
      </c>
      <c r="B12" s="17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72"/>
      <c r="Q12" s="30">
        <f t="shared" si="1"/>
        <v>0</v>
      </c>
      <c r="S12" s="268" t="s">
        <v>184</v>
      </c>
      <c r="T12" s="270">
        <v>89</v>
      </c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72"/>
      <c r="Q13" s="30">
        <f t="shared" si="1"/>
        <v>0</v>
      </c>
      <c r="S13" s="269"/>
      <c r="T13" s="271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72"/>
      <c r="Q14" s="30">
        <f t="shared" si="1"/>
        <v>0</v>
      </c>
      <c r="S14" s="163" t="s">
        <v>185</v>
      </c>
      <c r="T14" s="164">
        <v>376</v>
      </c>
    </row>
    <row r="15" spans="1:20" ht="15.75" customHeight="1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72"/>
      <c r="Q15" s="30">
        <f t="shared" si="1"/>
        <v>0</v>
      </c>
      <c r="R15" s="175"/>
      <c r="S15" s="268" t="s">
        <v>186</v>
      </c>
      <c r="T15" s="270">
        <v>104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72"/>
      <c r="Q16" s="30">
        <f t="shared" si="1"/>
        <v>0</v>
      </c>
      <c r="S16" s="269"/>
      <c r="T16" s="271"/>
    </row>
    <row r="17" spans="1:17" ht="15.75" customHeight="1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72"/>
      <c r="Q17" s="30">
        <f t="shared" si="1"/>
        <v>0</v>
      </c>
    </row>
    <row r="18" spans="1:17" ht="15.75" customHeight="1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72"/>
      <c r="Q18" s="30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72"/>
      <c r="Q19" s="30">
        <f t="shared" si="1"/>
        <v>0</v>
      </c>
    </row>
    <row r="20" spans="1:17" ht="15.75" customHeight="1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72"/>
      <c r="Q20" s="30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72"/>
      <c r="Q21" s="30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72"/>
      <c r="Q22" s="30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72"/>
      <c r="Q23" s="30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72"/>
      <c r="Q24" s="30">
        <f t="shared" si="1"/>
        <v>0</v>
      </c>
    </row>
    <row r="25" spans="1:17" ht="15.75" customHeight="1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72"/>
      <c r="Q25" s="30">
        <f t="shared" si="1"/>
        <v>0</v>
      </c>
    </row>
    <row r="26" spans="1:17" ht="15.75" customHeight="1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72"/>
      <c r="Q26" s="30">
        <f t="shared" si="1"/>
        <v>0</v>
      </c>
    </row>
    <row r="27" spans="1:17" ht="15.75" customHeight="1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76"/>
      <c r="Q27" s="30">
        <f t="shared" si="1"/>
        <v>0</v>
      </c>
    </row>
    <row r="28" spans="1:17" ht="15.75" customHeight="1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72"/>
      <c r="Q28" s="30">
        <f t="shared" si="1"/>
        <v>0</v>
      </c>
    </row>
    <row r="29" spans="1:17" ht="15.75" customHeight="1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aca="true" t="shared" si="2" ref="O29:O44">IF(B29="","",SUM(C29:M29)-(N29))</f>
        <v/>
      </c>
      <c r="P29" s="172"/>
      <c r="Q29" s="30">
        <f t="shared" si="1"/>
        <v>0</v>
      </c>
    </row>
    <row r="30" spans="1:17" ht="15.75" customHeight="1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72"/>
      <c r="Q30" s="30">
        <f t="shared" si="1"/>
        <v>0</v>
      </c>
    </row>
    <row r="31" spans="1:17" ht="15.75" customHeight="1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72"/>
      <c r="Q31" s="30">
        <f t="shared" si="1"/>
        <v>0</v>
      </c>
    </row>
    <row r="32" spans="1:17" ht="15.75" customHeight="1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72"/>
      <c r="Q32" s="30">
        <f t="shared" si="1"/>
        <v>0</v>
      </c>
    </row>
    <row r="33" spans="1:17" ht="15.75" customHeight="1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72"/>
      <c r="Q33" s="30">
        <f t="shared" si="1"/>
        <v>0</v>
      </c>
    </row>
    <row r="34" spans="1:17" ht="15.75" customHeight="1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72"/>
      <c r="Q34" s="30">
        <f t="shared" si="1"/>
        <v>0</v>
      </c>
    </row>
    <row r="35" spans="1:17" ht="15.75" customHeight="1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72"/>
      <c r="Q35" s="30">
        <f t="shared" si="1"/>
        <v>0</v>
      </c>
    </row>
    <row r="36" spans="1:17" ht="15.75" customHeight="1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72"/>
      <c r="Q36" s="30">
        <f t="shared" si="1"/>
        <v>0</v>
      </c>
    </row>
    <row r="37" spans="1:17" ht="15.75" customHeight="1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72"/>
      <c r="Q37" s="30">
        <f t="shared" si="1"/>
        <v>0</v>
      </c>
    </row>
    <row r="38" spans="1:17" ht="15.75" customHeight="1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72"/>
      <c r="Q38" s="30">
        <f t="shared" si="1"/>
        <v>0</v>
      </c>
    </row>
    <row r="39" spans="1:17" ht="15.75" customHeight="1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72"/>
      <c r="Q39" s="30">
        <f t="shared" si="1"/>
        <v>0</v>
      </c>
    </row>
    <row r="40" spans="1:17" ht="15.75" customHeight="1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72"/>
      <c r="Q40" s="30">
        <f t="shared" si="1"/>
        <v>0</v>
      </c>
    </row>
    <row r="41" spans="1:17" ht="15.75" customHeight="1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72"/>
      <c r="Q41" s="30">
        <f t="shared" si="1"/>
        <v>0</v>
      </c>
    </row>
    <row r="42" spans="1:17" ht="15.75" customHeight="1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72"/>
      <c r="Q42" s="30">
        <f t="shared" si="1"/>
        <v>0</v>
      </c>
    </row>
    <row r="43" spans="1:17" ht="15.75" customHeight="1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72"/>
      <c r="Q43" s="30">
        <f t="shared" si="1"/>
        <v>0</v>
      </c>
    </row>
    <row r="44" spans="1:17" ht="15.75" customHeight="1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72"/>
      <c r="Q44" s="30">
        <f t="shared" si="1"/>
        <v>0</v>
      </c>
    </row>
  </sheetData>
  <mergeCells count="15">
    <mergeCell ref="S10:S11"/>
    <mergeCell ref="T10:T11"/>
    <mergeCell ref="S12:S13"/>
    <mergeCell ref="T12:T13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2020-01-12T21:23:18Z</cp:lastPrinted>
  <dcterms:created xsi:type="dcterms:W3CDTF">2006-06-29T12:55:00Z</dcterms:created>
  <dcterms:modified xsi:type="dcterms:W3CDTF">2020-01-12T21:23:34Z</dcterms:modified>
  <cp:category/>
  <cp:version/>
  <cp:contentType/>
  <cp:contentStatus/>
</cp:coreProperties>
</file>